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9010" windowHeight="12270" activeTab="2"/>
  </bookViews>
  <sheets>
    <sheet name="1-ОС" sheetId="22" r:id="rId1"/>
    <sheet name="2-ОС" sheetId="23" r:id="rId2"/>
    <sheet name="3-ОС" sheetId="25" r:id="rId3"/>
  </sheets>
  <definedNames>
    <definedName name="_xlnm._FilterDatabase" localSheetId="0" hidden="1">'1-ОС'!$D$13:$S$136</definedName>
    <definedName name="_xlnm._FilterDatabase" localSheetId="1" hidden="1">'2-ОС'!$B$13:$R$136</definedName>
    <definedName name="_xlnm._FilterDatabase" localSheetId="2" hidden="1">'3-ОС'!$D$14:$R$15</definedName>
    <definedName name="_xlnm.Print_Area" localSheetId="2">'3-ОС'!$A$1:$R$46</definedName>
  </definedNames>
  <calcPr calcId="162913"/>
</workbook>
</file>

<file path=xl/calcChain.xml><?xml version="1.0" encoding="utf-8"?>
<calcChain xmlns="http://schemas.openxmlformats.org/spreadsheetml/2006/main">
  <c r="K130" i="23" l="1"/>
  <c r="N130" i="23" s="1"/>
  <c r="I130" i="23"/>
  <c r="K129" i="23"/>
  <c r="N129" i="23" s="1"/>
  <c r="I129" i="23"/>
  <c r="K128" i="23"/>
  <c r="N128" i="23" s="1"/>
  <c r="I128" i="23"/>
  <c r="K127" i="23"/>
  <c r="I127" i="23"/>
  <c r="K126" i="23"/>
  <c r="N126" i="23" s="1"/>
  <c r="I126" i="23"/>
  <c r="K125" i="23"/>
  <c r="N125" i="23" s="1"/>
  <c r="I125" i="23"/>
  <c r="K124" i="23"/>
  <c r="N124" i="23" s="1"/>
  <c r="I124" i="23"/>
  <c r="K123" i="23"/>
  <c r="I123" i="23"/>
  <c r="K122" i="23"/>
  <c r="N122" i="23" s="1"/>
  <c r="I122" i="23"/>
  <c r="K121" i="23"/>
  <c r="N121" i="23" s="1"/>
  <c r="I121" i="23"/>
  <c r="K120" i="23"/>
  <c r="N120" i="23" s="1"/>
  <c r="O120" i="23" s="1"/>
  <c r="I120" i="23"/>
  <c r="K119" i="23"/>
  <c r="I119" i="23"/>
  <c r="K118" i="23"/>
  <c r="N118" i="23" s="1"/>
  <c r="I118" i="23"/>
  <c r="K117" i="23"/>
  <c r="N117" i="23" s="1"/>
  <c r="I117" i="23"/>
  <c r="K116" i="23"/>
  <c r="N116" i="23" s="1"/>
  <c r="O116" i="23" s="1"/>
  <c r="I116" i="23"/>
  <c r="K115" i="23"/>
  <c r="I115" i="23"/>
  <c r="K114" i="23"/>
  <c r="N114" i="23" s="1"/>
  <c r="I114" i="23"/>
  <c r="K113" i="23"/>
  <c r="N113" i="23" s="1"/>
  <c r="I113" i="23"/>
  <c r="K112" i="23"/>
  <c r="N112" i="23" s="1"/>
  <c r="I112" i="23"/>
  <c r="K111" i="23"/>
  <c r="I111" i="23"/>
  <c r="K110" i="23"/>
  <c r="N110" i="23" s="1"/>
  <c r="I110" i="23"/>
  <c r="K109" i="23"/>
  <c r="N109" i="23" s="1"/>
  <c r="I109" i="23"/>
  <c r="K108" i="23"/>
  <c r="N108" i="23" s="1"/>
  <c r="I108" i="23"/>
  <c r="K107" i="23"/>
  <c r="I107" i="23"/>
  <c r="K106" i="23"/>
  <c r="N106" i="23" s="1"/>
  <c r="I106" i="23"/>
  <c r="K105" i="23"/>
  <c r="N105" i="23" s="1"/>
  <c r="I105" i="23"/>
  <c r="K104" i="23"/>
  <c r="N104" i="23" s="1"/>
  <c r="I104" i="23"/>
  <c r="K103" i="23"/>
  <c r="I103" i="23"/>
  <c r="K102" i="23"/>
  <c r="N102" i="23" s="1"/>
  <c r="Q102" i="23" s="1"/>
  <c r="I102" i="23"/>
  <c r="K101" i="23"/>
  <c r="N101" i="23" s="1"/>
  <c r="I101" i="23"/>
  <c r="K100" i="23"/>
  <c r="N100" i="23" s="1"/>
  <c r="I100" i="23"/>
  <c r="K99" i="23"/>
  <c r="N99" i="23" s="1"/>
  <c r="Q99" i="23" s="1"/>
  <c r="I99" i="23"/>
  <c r="K98" i="23"/>
  <c r="N98" i="23" s="1"/>
  <c r="I98" i="23"/>
  <c r="K97" i="23"/>
  <c r="N97" i="23" s="1"/>
  <c r="I97" i="23"/>
  <c r="K96" i="23"/>
  <c r="N96" i="23" s="1"/>
  <c r="I96" i="23"/>
  <c r="K95" i="23"/>
  <c r="N95" i="23" s="1"/>
  <c r="Q95" i="23" s="1"/>
  <c r="I95" i="23"/>
  <c r="K94" i="23"/>
  <c r="N94" i="23" s="1"/>
  <c r="I94" i="23"/>
  <c r="K93" i="23"/>
  <c r="N93" i="23" s="1"/>
  <c r="I93" i="23"/>
  <c r="K92" i="23"/>
  <c r="N92" i="23" s="1"/>
  <c r="I92" i="23"/>
  <c r="K91" i="23"/>
  <c r="N91" i="23" s="1"/>
  <c r="Q91" i="23" s="1"/>
  <c r="I91" i="23"/>
  <c r="K90" i="23"/>
  <c r="N90" i="23" s="1"/>
  <c r="Q90" i="23" s="1"/>
  <c r="I90" i="23"/>
  <c r="K89" i="23"/>
  <c r="N89" i="23" s="1"/>
  <c r="I89" i="23"/>
  <c r="K88" i="23"/>
  <c r="N88" i="23" s="1"/>
  <c r="I88" i="23"/>
  <c r="K87" i="23"/>
  <c r="N87" i="23" s="1"/>
  <c r="Q87" i="23" s="1"/>
  <c r="I87" i="23"/>
  <c r="K86" i="23"/>
  <c r="N86" i="23" s="1"/>
  <c r="Q86" i="23" s="1"/>
  <c r="I86" i="23"/>
  <c r="K85" i="23"/>
  <c r="N85" i="23" s="1"/>
  <c r="I85" i="23"/>
  <c r="K84" i="23"/>
  <c r="N84" i="23" s="1"/>
  <c r="I84" i="23"/>
  <c r="K83" i="23"/>
  <c r="N83" i="23" s="1"/>
  <c r="Q83" i="23" s="1"/>
  <c r="I83" i="23"/>
  <c r="K82" i="23"/>
  <c r="I82" i="23"/>
  <c r="K81" i="23"/>
  <c r="N81" i="23" s="1"/>
  <c r="I81" i="23"/>
  <c r="K80" i="23"/>
  <c r="N80" i="23" s="1"/>
  <c r="I80" i="23"/>
  <c r="K79" i="23"/>
  <c r="I79" i="23"/>
  <c r="K78" i="23"/>
  <c r="N78" i="23" s="1"/>
  <c r="Q78" i="23" s="1"/>
  <c r="I78" i="23"/>
  <c r="K77" i="23"/>
  <c r="N77" i="23" s="1"/>
  <c r="I77" i="23"/>
  <c r="K76" i="23"/>
  <c r="N76" i="23" s="1"/>
  <c r="I76" i="23"/>
  <c r="K75" i="23"/>
  <c r="I75" i="23"/>
  <c r="K74" i="23"/>
  <c r="N74" i="23" s="1"/>
  <c r="Q74" i="23" s="1"/>
  <c r="I74" i="23"/>
  <c r="K73" i="23"/>
  <c r="N73" i="23" s="1"/>
  <c r="Q73" i="23" s="1"/>
  <c r="I73" i="23"/>
  <c r="K72" i="23"/>
  <c r="I72" i="23"/>
  <c r="K71" i="23"/>
  <c r="N71" i="23" s="1"/>
  <c r="I71" i="23"/>
  <c r="K70" i="23"/>
  <c r="N70" i="23" s="1"/>
  <c r="I70" i="23"/>
  <c r="K69" i="23"/>
  <c r="N69" i="23" s="1"/>
  <c r="Q69" i="23" s="1"/>
  <c r="I69" i="23"/>
  <c r="K68" i="23"/>
  <c r="I68" i="23"/>
  <c r="K67" i="23"/>
  <c r="I67" i="23"/>
  <c r="K66" i="23"/>
  <c r="N66" i="23" s="1"/>
  <c r="I66" i="23"/>
  <c r="K65" i="23"/>
  <c r="N65" i="23" s="1"/>
  <c r="Q65" i="23" s="1"/>
  <c r="I65" i="23"/>
  <c r="K64" i="23"/>
  <c r="I64" i="23"/>
  <c r="K63" i="23"/>
  <c r="N63" i="23" s="1"/>
  <c r="I63" i="23"/>
  <c r="K62" i="23"/>
  <c r="N62" i="23" s="1"/>
  <c r="I62" i="23"/>
  <c r="K61" i="23"/>
  <c r="N61" i="23" s="1"/>
  <c r="Q61" i="23" s="1"/>
  <c r="I61" i="23"/>
  <c r="K60" i="23"/>
  <c r="I60" i="23"/>
  <c r="K59" i="23"/>
  <c r="N59" i="23" s="1"/>
  <c r="I59" i="23"/>
  <c r="K58" i="23"/>
  <c r="N58" i="23" s="1"/>
  <c r="I58" i="23"/>
  <c r="K57" i="23"/>
  <c r="N57" i="23" s="1"/>
  <c r="Q57" i="23" s="1"/>
  <c r="I57" i="23"/>
  <c r="K56" i="23"/>
  <c r="I56" i="23"/>
  <c r="K55" i="23"/>
  <c r="N55" i="23" s="1"/>
  <c r="I55" i="23"/>
  <c r="K54" i="23"/>
  <c r="N54" i="23" s="1"/>
  <c r="I54" i="23"/>
  <c r="K53" i="23"/>
  <c r="N53" i="23" s="1"/>
  <c r="Q53" i="23" s="1"/>
  <c r="I53" i="23"/>
  <c r="K52" i="23"/>
  <c r="I52" i="23"/>
  <c r="K51" i="23"/>
  <c r="N51" i="23" s="1"/>
  <c r="I51" i="23"/>
  <c r="K50" i="23"/>
  <c r="N50" i="23" s="1"/>
  <c r="I50" i="23"/>
  <c r="K49" i="23"/>
  <c r="N49" i="23" s="1"/>
  <c r="Q49" i="23" s="1"/>
  <c r="I49" i="23"/>
  <c r="K48" i="23"/>
  <c r="I48" i="23"/>
  <c r="K47" i="23"/>
  <c r="N47" i="23" s="1"/>
  <c r="I47" i="23"/>
  <c r="Q46" i="23"/>
  <c r="O46" i="23"/>
  <c r="I46" i="23"/>
  <c r="K45" i="23"/>
  <c r="N45" i="23" s="1"/>
  <c r="I45" i="23"/>
  <c r="K44" i="23"/>
  <c r="I44" i="23"/>
  <c r="K43" i="23"/>
  <c r="N43" i="23" s="1"/>
  <c r="Q43" i="23" s="1"/>
  <c r="I43" i="23"/>
  <c r="K42" i="23"/>
  <c r="I42" i="23"/>
  <c r="K41" i="23"/>
  <c r="N41" i="23" s="1"/>
  <c r="Q41" i="23" s="1"/>
  <c r="I41" i="23"/>
  <c r="K40" i="23"/>
  <c r="I40" i="23"/>
  <c r="K39" i="23"/>
  <c r="N39" i="23" s="1"/>
  <c r="Q39" i="23" s="1"/>
  <c r="I39" i="23"/>
  <c r="K38" i="23"/>
  <c r="I38" i="23"/>
  <c r="K37" i="23"/>
  <c r="N37" i="23" s="1"/>
  <c r="Q37" i="23" s="1"/>
  <c r="I37" i="23"/>
  <c r="K36" i="23"/>
  <c r="I36" i="23"/>
  <c r="K35" i="23"/>
  <c r="N35" i="23" s="1"/>
  <c r="O35" i="23" s="1"/>
  <c r="I35" i="23"/>
  <c r="K34" i="23"/>
  <c r="N34" i="23" s="1"/>
  <c r="I34" i="23"/>
  <c r="K33" i="23"/>
  <c r="N33" i="23" s="1"/>
  <c r="I33" i="23"/>
  <c r="K32" i="23"/>
  <c r="I32" i="23"/>
  <c r="K31" i="23"/>
  <c r="N31" i="23" s="1"/>
  <c r="Q31" i="23" s="1"/>
  <c r="I31" i="23"/>
  <c r="K30" i="23"/>
  <c r="I30" i="23"/>
  <c r="K29" i="23"/>
  <c r="N29" i="23" s="1"/>
  <c r="Q29" i="23" s="1"/>
  <c r="I29" i="23"/>
  <c r="K28" i="23"/>
  <c r="I28" i="23"/>
  <c r="K27" i="23"/>
  <c r="N27" i="23" s="1"/>
  <c r="Q27" i="23" s="1"/>
  <c r="I27" i="23"/>
  <c r="K26" i="23"/>
  <c r="I26" i="23"/>
  <c r="K25" i="23"/>
  <c r="N25" i="23" s="1"/>
  <c r="Q25" i="23" s="1"/>
  <c r="I25" i="23"/>
  <c r="K24" i="23"/>
  <c r="I24" i="23"/>
  <c r="K23" i="23"/>
  <c r="N23" i="23" s="1"/>
  <c r="Q23" i="23" s="1"/>
  <c r="I23" i="23"/>
  <c r="K22" i="23"/>
  <c r="N22" i="23" s="1"/>
  <c r="Q22" i="23" s="1"/>
  <c r="I22" i="23"/>
  <c r="K21" i="23"/>
  <c r="N21" i="23" s="1"/>
  <c r="I21" i="23"/>
  <c r="K20" i="23"/>
  <c r="N20" i="23" s="1"/>
  <c r="I20" i="23"/>
  <c r="K19" i="23"/>
  <c r="N19" i="23" s="1"/>
  <c r="I19" i="23"/>
  <c r="K18" i="23"/>
  <c r="N18" i="23" s="1"/>
  <c r="Q18" i="23" s="1"/>
  <c r="I18" i="23"/>
  <c r="K17" i="23"/>
  <c r="N17" i="23" s="1"/>
  <c r="I17" i="23"/>
  <c r="K16" i="23"/>
  <c r="N16" i="23" s="1"/>
  <c r="I16" i="23"/>
  <c r="K15" i="23"/>
  <c r="I15" i="23"/>
  <c r="K14" i="23"/>
  <c r="I14" i="23"/>
  <c r="N79" i="23" l="1"/>
  <c r="Q79" i="23" s="1"/>
  <c r="Q94" i="23"/>
  <c r="O94" i="23"/>
  <c r="Q98" i="23"/>
  <c r="O98" i="23"/>
  <c r="N15" i="23"/>
  <c r="O15" i="23" s="1"/>
  <c r="I131" i="23"/>
  <c r="O45" i="23"/>
  <c r="Q45" i="23"/>
  <c r="Q33" i="23"/>
  <c r="O33" i="23"/>
  <c r="O25" i="23"/>
  <c r="N67" i="23"/>
  <c r="Q67" i="23" s="1"/>
  <c r="N82" i="23"/>
  <c r="Q82" i="23" s="1"/>
  <c r="O90" i="23"/>
  <c r="O102" i="23"/>
  <c r="N103" i="23"/>
  <c r="Q103" i="23" s="1"/>
  <c r="N111" i="23"/>
  <c r="Q111" i="23" s="1"/>
  <c r="N115" i="23"/>
  <c r="Q115" i="23" s="1"/>
  <c r="O23" i="23"/>
  <c r="O27" i="23"/>
  <c r="Q35" i="23"/>
  <c r="O19" i="23"/>
  <c r="Q19" i="23"/>
  <c r="Q47" i="23"/>
  <c r="O47" i="23"/>
  <c r="Q51" i="23"/>
  <c r="O51" i="23"/>
  <c r="Q55" i="23"/>
  <c r="O55" i="23"/>
  <c r="Q59" i="23"/>
  <c r="O59" i="23"/>
  <c r="Q63" i="23"/>
  <c r="O63" i="23"/>
  <c r="Q71" i="23"/>
  <c r="O71" i="23"/>
  <c r="Q15" i="23"/>
  <c r="O29" i="23"/>
  <c r="O37" i="23"/>
  <c r="O39" i="23"/>
  <c r="O41" i="23"/>
  <c r="N44" i="23"/>
  <c r="Q44" i="23" s="1"/>
  <c r="O61" i="23"/>
  <c r="O74" i="23"/>
  <c r="O82" i="23"/>
  <c r="O86" i="23"/>
  <c r="N107" i="23"/>
  <c r="Q107" i="23" s="1"/>
  <c r="Q116" i="23"/>
  <c r="N14" i="23"/>
  <c r="Q14" i="23" s="1"/>
  <c r="N36" i="23"/>
  <c r="Q36" i="23" s="1"/>
  <c r="O16" i="23"/>
  <c r="Q16" i="23"/>
  <c r="Q17" i="23"/>
  <c r="O17" i="23"/>
  <c r="O20" i="23"/>
  <c r="Q20" i="23"/>
  <c r="Q21" i="23"/>
  <c r="O21" i="23"/>
  <c r="O18" i="23"/>
  <c r="O22" i="23"/>
  <c r="N38" i="23"/>
  <c r="N40" i="23"/>
  <c r="N42" i="23"/>
  <c r="O49" i="23"/>
  <c r="Q50" i="23"/>
  <c r="O50" i="23"/>
  <c r="N52" i="23"/>
  <c r="O65" i="23"/>
  <c r="Q66" i="23"/>
  <c r="O66" i="23"/>
  <c r="N68" i="23"/>
  <c r="O34" i="23"/>
  <c r="Q34" i="23"/>
  <c r="N48" i="23"/>
  <c r="O77" i="23"/>
  <c r="Q77" i="23"/>
  <c r="O80" i="23"/>
  <c r="Q80" i="23"/>
  <c r="O81" i="23"/>
  <c r="Q81" i="23"/>
  <c r="O92" i="23"/>
  <c r="Q92" i="23"/>
  <c r="O125" i="23"/>
  <c r="Q125" i="23"/>
  <c r="O129" i="23"/>
  <c r="Q129" i="23"/>
  <c r="N24" i="23"/>
  <c r="N26" i="23"/>
  <c r="N28" i="23"/>
  <c r="O31" i="23"/>
  <c r="O43" i="23"/>
  <c r="O53" i="23"/>
  <c r="Q54" i="23"/>
  <c r="O54" i="23"/>
  <c r="N56" i="23"/>
  <c r="O69" i="23"/>
  <c r="Q70" i="23"/>
  <c r="O70" i="23"/>
  <c r="N72" i="23"/>
  <c r="Q62" i="23"/>
  <c r="O62" i="23"/>
  <c r="N64" i="23"/>
  <c r="O97" i="23"/>
  <c r="Q97" i="23"/>
  <c r="O121" i="23"/>
  <c r="Q121" i="23"/>
  <c r="N30" i="23"/>
  <c r="N32" i="23"/>
  <c r="O57" i="23"/>
  <c r="Q58" i="23"/>
  <c r="O58" i="23"/>
  <c r="N60" i="23"/>
  <c r="O73" i="23"/>
  <c r="N75" i="23"/>
  <c r="O76" i="23"/>
  <c r="Q76" i="23"/>
  <c r="O88" i="23"/>
  <c r="Q88" i="23"/>
  <c r="O93" i="23"/>
  <c r="Q93" i="23"/>
  <c r="O112" i="23"/>
  <c r="Q112" i="23"/>
  <c r="O113" i="23"/>
  <c r="Q113" i="23"/>
  <c r="Q114" i="23"/>
  <c r="O114" i="23"/>
  <c r="O124" i="23"/>
  <c r="Q124" i="23"/>
  <c r="O128" i="23"/>
  <c r="Q128" i="23"/>
  <c r="O84" i="23"/>
  <c r="Q84" i="23"/>
  <c r="O89" i="23"/>
  <c r="Q89" i="23"/>
  <c r="O100" i="23"/>
  <c r="Q100" i="23"/>
  <c r="O101" i="23"/>
  <c r="Q101" i="23"/>
  <c r="O108" i="23"/>
  <c r="Q108" i="23"/>
  <c r="O109" i="23"/>
  <c r="Q109" i="23"/>
  <c r="Q110" i="23"/>
  <c r="O110" i="23"/>
  <c r="O117" i="23"/>
  <c r="Q117" i="23"/>
  <c r="Q118" i="23"/>
  <c r="O118" i="23"/>
  <c r="O85" i="23"/>
  <c r="Q85" i="23"/>
  <c r="O96" i="23"/>
  <c r="Q96" i="23"/>
  <c r="O104" i="23"/>
  <c r="Q104" i="23"/>
  <c r="O105" i="23"/>
  <c r="Q105" i="23"/>
  <c r="Q106" i="23"/>
  <c r="O106" i="23"/>
  <c r="Q122" i="23"/>
  <c r="O122" i="23"/>
  <c r="Q126" i="23"/>
  <c r="O126" i="23"/>
  <c r="Q130" i="23"/>
  <c r="O130" i="23"/>
  <c r="O78" i="23"/>
  <c r="N119" i="23"/>
  <c r="Q120" i="23"/>
  <c r="N123" i="23"/>
  <c r="N127" i="23"/>
  <c r="O83" i="23"/>
  <c r="O87" i="23"/>
  <c r="O91" i="23"/>
  <c r="O95" i="23"/>
  <c r="O99" i="23"/>
  <c r="O115" i="23"/>
  <c r="O36" i="23" l="1"/>
  <c r="O44" i="23"/>
  <c r="O79" i="23"/>
  <c r="O111" i="23"/>
  <c r="O103" i="23"/>
  <c r="O67" i="23"/>
  <c r="O107" i="23"/>
  <c r="O14" i="23"/>
  <c r="Q127" i="23"/>
  <c r="O127" i="23"/>
  <c r="Q75" i="23"/>
  <c r="O75" i="23"/>
  <c r="O60" i="23"/>
  <c r="Q60" i="23"/>
  <c r="O56" i="23"/>
  <c r="Q56" i="23"/>
  <c r="Q28" i="23"/>
  <c r="O28" i="23"/>
  <c r="Q24" i="23"/>
  <c r="O24" i="23"/>
  <c r="O38" i="23"/>
  <c r="Q38" i="23"/>
  <c r="Q119" i="23"/>
  <c r="O119" i="23"/>
  <c r="O68" i="23"/>
  <c r="Q68" i="23"/>
  <c r="O42" i="23"/>
  <c r="Q42" i="23"/>
  <c r="Q123" i="23"/>
  <c r="O123" i="23"/>
  <c r="Q32" i="23"/>
  <c r="O32" i="23"/>
  <c r="O64" i="23"/>
  <c r="Q64" i="23"/>
  <c r="O26" i="23"/>
  <c r="Q26" i="23"/>
  <c r="O52" i="23"/>
  <c r="Q52" i="23"/>
  <c r="Q40" i="23"/>
  <c r="O40" i="23"/>
  <c r="O30" i="23"/>
  <c r="Q30" i="23"/>
  <c r="O72" i="23"/>
  <c r="Q72" i="23"/>
  <c r="O48" i="23"/>
  <c r="Q48" i="23"/>
  <c r="I46" i="22"/>
  <c r="O131" i="23" l="1"/>
  <c r="J15" i="22"/>
  <c r="P15" i="22" s="1"/>
  <c r="J15" i="23" s="1"/>
  <c r="K15" i="22"/>
  <c r="N15" i="22" s="1"/>
  <c r="Q15" i="22" s="1"/>
  <c r="J16" i="22"/>
  <c r="P16" i="22" s="1"/>
  <c r="J16" i="23" s="1"/>
  <c r="K16" i="22"/>
  <c r="J17" i="22"/>
  <c r="P17" i="22" s="1"/>
  <c r="J17" i="23" s="1"/>
  <c r="K17" i="22"/>
  <c r="N17" i="22" s="1"/>
  <c r="Q17" i="22" s="1"/>
  <c r="J18" i="22"/>
  <c r="P18" i="22" s="1"/>
  <c r="J18" i="23" s="1"/>
  <c r="K18" i="22"/>
  <c r="N18" i="22" s="1"/>
  <c r="J19" i="22"/>
  <c r="P19" i="22" s="1"/>
  <c r="J19" i="23" s="1"/>
  <c r="K19" i="22"/>
  <c r="N19" i="22" s="1"/>
  <c r="Q19" i="22" s="1"/>
  <c r="J20" i="22"/>
  <c r="P20" i="22" s="1"/>
  <c r="J20" i="23" s="1"/>
  <c r="K20" i="22"/>
  <c r="N20" i="22" s="1"/>
  <c r="J21" i="22"/>
  <c r="P21" i="22" s="1"/>
  <c r="J21" i="23" s="1"/>
  <c r="K21" i="22"/>
  <c r="N21" i="22" s="1"/>
  <c r="Q21" i="22" s="1"/>
  <c r="J22" i="22"/>
  <c r="P22" i="22" s="1"/>
  <c r="J22" i="23" s="1"/>
  <c r="K22" i="22"/>
  <c r="J23" i="22"/>
  <c r="P23" i="22" s="1"/>
  <c r="J23" i="23" s="1"/>
  <c r="K23" i="22"/>
  <c r="N23" i="22" s="1"/>
  <c r="Q23" i="22" s="1"/>
  <c r="J24" i="22"/>
  <c r="P24" i="22" s="1"/>
  <c r="J24" i="23" s="1"/>
  <c r="K24" i="22"/>
  <c r="J25" i="22"/>
  <c r="P25" i="22" s="1"/>
  <c r="J25" i="23" s="1"/>
  <c r="K25" i="22"/>
  <c r="N25" i="22" s="1"/>
  <c r="Q25" i="22" s="1"/>
  <c r="J26" i="22"/>
  <c r="P26" i="22" s="1"/>
  <c r="J26" i="23" s="1"/>
  <c r="K26" i="22"/>
  <c r="N26" i="22" s="1"/>
  <c r="J27" i="22"/>
  <c r="P27" i="22" s="1"/>
  <c r="J27" i="23" s="1"/>
  <c r="K27" i="22"/>
  <c r="N27" i="22" s="1"/>
  <c r="Q27" i="22" s="1"/>
  <c r="J28" i="22"/>
  <c r="P28" i="22" s="1"/>
  <c r="J28" i="23" s="1"/>
  <c r="K28" i="22"/>
  <c r="N28" i="22" s="1"/>
  <c r="J29" i="22"/>
  <c r="P29" i="22" s="1"/>
  <c r="J29" i="23" s="1"/>
  <c r="K29" i="22"/>
  <c r="N29" i="22" s="1"/>
  <c r="Q29" i="22" s="1"/>
  <c r="J30" i="22"/>
  <c r="P30" i="22" s="1"/>
  <c r="J30" i="23" s="1"/>
  <c r="K30" i="22"/>
  <c r="J31" i="22"/>
  <c r="P31" i="22" s="1"/>
  <c r="J31" i="23" s="1"/>
  <c r="K31" i="22"/>
  <c r="N31" i="22" s="1"/>
  <c r="Q31" i="22" s="1"/>
  <c r="J32" i="22"/>
  <c r="P32" i="22" s="1"/>
  <c r="J32" i="23" s="1"/>
  <c r="K32" i="22"/>
  <c r="J33" i="22"/>
  <c r="P33" i="22" s="1"/>
  <c r="J33" i="23" s="1"/>
  <c r="K33" i="22"/>
  <c r="N33" i="22" s="1"/>
  <c r="Q33" i="22" s="1"/>
  <c r="J34" i="22"/>
  <c r="P34" i="22" s="1"/>
  <c r="J34" i="23" s="1"/>
  <c r="K34" i="22"/>
  <c r="N34" i="22" s="1"/>
  <c r="J35" i="22"/>
  <c r="P35" i="22" s="1"/>
  <c r="J35" i="23" s="1"/>
  <c r="K35" i="22"/>
  <c r="N35" i="22" s="1"/>
  <c r="Q35" i="22" s="1"/>
  <c r="J36" i="22"/>
  <c r="P36" i="22" s="1"/>
  <c r="J36" i="23" s="1"/>
  <c r="K36" i="22"/>
  <c r="N36" i="22" s="1"/>
  <c r="J37" i="22"/>
  <c r="P37" i="22" s="1"/>
  <c r="J37" i="23" s="1"/>
  <c r="K37" i="22"/>
  <c r="N37" i="22" s="1"/>
  <c r="Q37" i="22" s="1"/>
  <c r="J38" i="22"/>
  <c r="P38" i="22" s="1"/>
  <c r="J38" i="23" s="1"/>
  <c r="K38" i="22"/>
  <c r="J39" i="22"/>
  <c r="P39" i="22" s="1"/>
  <c r="J39" i="23" s="1"/>
  <c r="K39" i="22"/>
  <c r="N39" i="22" s="1"/>
  <c r="Q39" i="22" s="1"/>
  <c r="J40" i="22"/>
  <c r="P40" i="22" s="1"/>
  <c r="J40" i="23" s="1"/>
  <c r="K40" i="22"/>
  <c r="J41" i="22"/>
  <c r="P41" i="22" s="1"/>
  <c r="J41" i="23" s="1"/>
  <c r="K41" i="22"/>
  <c r="N41" i="22" s="1"/>
  <c r="Q41" i="22" s="1"/>
  <c r="J42" i="22"/>
  <c r="P42" i="22" s="1"/>
  <c r="J42" i="23" s="1"/>
  <c r="K42" i="22"/>
  <c r="N42" i="22" s="1"/>
  <c r="J43" i="22"/>
  <c r="P43" i="22" s="1"/>
  <c r="J43" i="23" s="1"/>
  <c r="K43" i="22"/>
  <c r="N43" i="22" s="1"/>
  <c r="Q43" i="22" s="1"/>
  <c r="J44" i="22"/>
  <c r="P44" i="22" s="1"/>
  <c r="J44" i="23" s="1"/>
  <c r="K44" i="22"/>
  <c r="N44" i="22" s="1"/>
  <c r="J45" i="22"/>
  <c r="P45" i="22" s="1"/>
  <c r="J45" i="23" s="1"/>
  <c r="K45" i="22"/>
  <c r="J46" i="22"/>
  <c r="P46" i="22" s="1"/>
  <c r="J46" i="23" s="1"/>
  <c r="J47" i="22"/>
  <c r="P47" i="22" s="1"/>
  <c r="J47" i="23" s="1"/>
  <c r="K47" i="22"/>
  <c r="N47" i="22" s="1"/>
  <c r="Q47" i="22" s="1"/>
  <c r="J48" i="22"/>
  <c r="P48" i="22" s="1"/>
  <c r="J48" i="23" s="1"/>
  <c r="K48" i="22"/>
  <c r="J49" i="22"/>
  <c r="P49" i="22" s="1"/>
  <c r="J49" i="23" s="1"/>
  <c r="K49" i="22"/>
  <c r="N49" i="22" s="1"/>
  <c r="Q49" i="22" s="1"/>
  <c r="J50" i="22"/>
  <c r="P50" i="22" s="1"/>
  <c r="J50" i="23" s="1"/>
  <c r="K50" i="22"/>
  <c r="N50" i="22" s="1"/>
  <c r="J51" i="22"/>
  <c r="P51" i="22" s="1"/>
  <c r="J51" i="23" s="1"/>
  <c r="K51" i="22"/>
  <c r="N51" i="22" s="1"/>
  <c r="Q51" i="22" s="1"/>
  <c r="J52" i="22"/>
  <c r="P52" i="22" s="1"/>
  <c r="J52" i="23" s="1"/>
  <c r="K52" i="22"/>
  <c r="N52" i="22" s="1"/>
  <c r="J53" i="22"/>
  <c r="P53" i="22" s="1"/>
  <c r="J53" i="23" s="1"/>
  <c r="K53" i="22"/>
  <c r="N53" i="22" s="1"/>
  <c r="Q53" i="22" s="1"/>
  <c r="J54" i="22"/>
  <c r="P54" i="22" s="1"/>
  <c r="J54" i="23" s="1"/>
  <c r="K54" i="22"/>
  <c r="J55" i="22"/>
  <c r="P55" i="22" s="1"/>
  <c r="J55" i="23" s="1"/>
  <c r="K55" i="22"/>
  <c r="N55" i="22" s="1"/>
  <c r="Q55" i="22" s="1"/>
  <c r="J56" i="22"/>
  <c r="P56" i="22" s="1"/>
  <c r="J56" i="23" s="1"/>
  <c r="K56" i="22"/>
  <c r="J57" i="22"/>
  <c r="P57" i="22" s="1"/>
  <c r="J57" i="23" s="1"/>
  <c r="K57" i="22"/>
  <c r="N57" i="22" s="1"/>
  <c r="Q57" i="22" s="1"/>
  <c r="J58" i="22"/>
  <c r="P58" i="22" s="1"/>
  <c r="J58" i="23" s="1"/>
  <c r="K58" i="22"/>
  <c r="J59" i="22"/>
  <c r="P59" i="22" s="1"/>
  <c r="J59" i="23" s="1"/>
  <c r="K59" i="22"/>
  <c r="J60" i="22"/>
  <c r="P60" i="22" s="1"/>
  <c r="J60" i="23" s="1"/>
  <c r="K60" i="22"/>
  <c r="J61" i="22"/>
  <c r="P61" i="22" s="1"/>
  <c r="J61" i="23" s="1"/>
  <c r="K61" i="22"/>
  <c r="J62" i="22"/>
  <c r="P62" i="22" s="1"/>
  <c r="J62" i="23" s="1"/>
  <c r="K62" i="22"/>
  <c r="J63" i="22"/>
  <c r="P63" i="22" s="1"/>
  <c r="J63" i="23" s="1"/>
  <c r="K63" i="22"/>
  <c r="J64" i="22"/>
  <c r="P64" i="22" s="1"/>
  <c r="J64" i="23" s="1"/>
  <c r="K64" i="22"/>
  <c r="J65" i="22"/>
  <c r="P65" i="22" s="1"/>
  <c r="J65" i="23" s="1"/>
  <c r="K65" i="22"/>
  <c r="J66" i="22"/>
  <c r="P66" i="22" s="1"/>
  <c r="J66" i="23" s="1"/>
  <c r="K66" i="22"/>
  <c r="J67" i="22"/>
  <c r="P67" i="22" s="1"/>
  <c r="J67" i="23" s="1"/>
  <c r="K67" i="22"/>
  <c r="J68" i="22"/>
  <c r="P68" i="22" s="1"/>
  <c r="J68" i="23" s="1"/>
  <c r="K68" i="22"/>
  <c r="N68" i="22" s="1"/>
  <c r="O68" i="22" s="1"/>
  <c r="J69" i="22"/>
  <c r="P69" i="22" s="1"/>
  <c r="J69" i="23" s="1"/>
  <c r="K69" i="22"/>
  <c r="N69" i="22" s="1"/>
  <c r="O69" i="22" s="1"/>
  <c r="J70" i="22"/>
  <c r="P70" i="22" s="1"/>
  <c r="J70" i="23" s="1"/>
  <c r="K70" i="22"/>
  <c r="J71" i="22"/>
  <c r="P71" i="22" s="1"/>
  <c r="J71" i="23" s="1"/>
  <c r="K71" i="22"/>
  <c r="N71" i="22" s="1"/>
  <c r="J72" i="22"/>
  <c r="K72" i="22"/>
  <c r="N72" i="22" s="1"/>
  <c r="O72" i="22" s="1"/>
  <c r="J73" i="22"/>
  <c r="P73" i="22" s="1"/>
  <c r="J73" i="23" s="1"/>
  <c r="K73" i="22"/>
  <c r="N73" i="22" s="1"/>
  <c r="Q73" i="22" s="1"/>
  <c r="J74" i="22"/>
  <c r="P74" i="22" s="1"/>
  <c r="J74" i="23" s="1"/>
  <c r="K74" i="22"/>
  <c r="J75" i="22"/>
  <c r="P75" i="22" s="1"/>
  <c r="J75" i="23" s="1"/>
  <c r="K75" i="22"/>
  <c r="N75" i="22" s="1"/>
  <c r="Q75" i="22" s="1"/>
  <c r="J76" i="22"/>
  <c r="K76" i="22"/>
  <c r="N76" i="22" s="1"/>
  <c r="O76" i="22" s="1"/>
  <c r="J77" i="22"/>
  <c r="P77" i="22" s="1"/>
  <c r="J77" i="23" s="1"/>
  <c r="K77" i="22"/>
  <c r="N77" i="22" s="1"/>
  <c r="Q77" i="22" s="1"/>
  <c r="J78" i="22"/>
  <c r="P78" i="22" s="1"/>
  <c r="J78" i="23" s="1"/>
  <c r="K78" i="22"/>
  <c r="N78" i="22" s="1"/>
  <c r="O78" i="22" s="1"/>
  <c r="J79" i="22"/>
  <c r="P79" i="22" s="1"/>
  <c r="J79" i="23" s="1"/>
  <c r="K79" i="22"/>
  <c r="J80" i="22"/>
  <c r="P80" i="22" s="1"/>
  <c r="J80" i="23" s="1"/>
  <c r="K80" i="22"/>
  <c r="J81" i="22"/>
  <c r="P81" i="22" s="1"/>
  <c r="J81" i="23" s="1"/>
  <c r="K81" i="22"/>
  <c r="N81" i="22" s="1"/>
  <c r="O81" i="22" s="1"/>
  <c r="J82" i="22"/>
  <c r="P82" i="22" s="1"/>
  <c r="J82" i="23" s="1"/>
  <c r="K82" i="22"/>
  <c r="J83" i="22"/>
  <c r="P83" i="22" s="1"/>
  <c r="J83" i="23" s="1"/>
  <c r="K83" i="22"/>
  <c r="J84" i="22"/>
  <c r="P84" i="22" s="1"/>
  <c r="J84" i="23" s="1"/>
  <c r="K84" i="22"/>
  <c r="N84" i="22" s="1"/>
  <c r="O84" i="22" s="1"/>
  <c r="J85" i="22"/>
  <c r="P85" i="22" s="1"/>
  <c r="J85" i="23" s="1"/>
  <c r="K85" i="22"/>
  <c r="J86" i="22"/>
  <c r="P86" i="22" s="1"/>
  <c r="J86" i="23" s="1"/>
  <c r="K86" i="22"/>
  <c r="N86" i="22" s="1"/>
  <c r="O86" i="22" s="1"/>
  <c r="J87" i="22"/>
  <c r="P87" i="22" s="1"/>
  <c r="J87" i="23" s="1"/>
  <c r="K87" i="22"/>
  <c r="J88" i="22"/>
  <c r="P88" i="22" s="1"/>
  <c r="J88" i="23" s="1"/>
  <c r="K88" i="22"/>
  <c r="J89" i="22"/>
  <c r="P89" i="22" s="1"/>
  <c r="J89" i="23" s="1"/>
  <c r="K89" i="22"/>
  <c r="N89" i="22" s="1"/>
  <c r="O89" i="22" s="1"/>
  <c r="J90" i="22"/>
  <c r="P90" i="22" s="1"/>
  <c r="J90" i="23" s="1"/>
  <c r="K90" i="22"/>
  <c r="J91" i="22"/>
  <c r="P91" i="22" s="1"/>
  <c r="J91" i="23" s="1"/>
  <c r="K91" i="22"/>
  <c r="J92" i="22"/>
  <c r="P92" i="22" s="1"/>
  <c r="J92" i="23" s="1"/>
  <c r="K92" i="22"/>
  <c r="N92" i="22" s="1"/>
  <c r="O92" i="22" s="1"/>
  <c r="J93" i="22"/>
  <c r="P93" i="22" s="1"/>
  <c r="J93" i="23" s="1"/>
  <c r="K93" i="22"/>
  <c r="J94" i="22"/>
  <c r="P94" i="22" s="1"/>
  <c r="J94" i="23" s="1"/>
  <c r="K94" i="22"/>
  <c r="N94" i="22" s="1"/>
  <c r="O94" i="22" s="1"/>
  <c r="J95" i="22"/>
  <c r="P95" i="22" s="1"/>
  <c r="J95" i="23" s="1"/>
  <c r="K95" i="22"/>
  <c r="J96" i="22"/>
  <c r="P96" i="22" s="1"/>
  <c r="J96" i="23" s="1"/>
  <c r="K96" i="22"/>
  <c r="J97" i="22"/>
  <c r="P97" i="22" s="1"/>
  <c r="J97" i="23" s="1"/>
  <c r="K97" i="22"/>
  <c r="N97" i="22" s="1"/>
  <c r="O97" i="22" s="1"/>
  <c r="J98" i="22"/>
  <c r="P98" i="22" s="1"/>
  <c r="J98" i="23" s="1"/>
  <c r="K98" i="22"/>
  <c r="J99" i="22"/>
  <c r="P99" i="22" s="1"/>
  <c r="J99" i="23" s="1"/>
  <c r="K99" i="22"/>
  <c r="J100" i="22"/>
  <c r="P100" i="22" s="1"/>
  <c r="J100" i="23" s="1"/>
  <c r="K100" i="22"/>
  <c r="N100" i="22" s="1"/>
  <c r="O100" i="22" s="1"/>
  <c r="J101" i="22"/>
  <c r="P101" i="22" s="1"/>
  <c r="J101" i="23" s="1"/>
  <c r="K101" i="22"/>
  <c r="J102" i="22"/>
  <c r="P102" i="22" s="1"/>
  <c r="J102" i="23" s="1"/>
  <c r="K102" i="22"/>
  <c r="N102" i="22" s="1"/>
  <c r="O102" i="22" s="1"/>
  <c r="J103" i="22"/>
  <c r="P103" i="22" s="1"/>
  <c r="J103" i="23" s="1"/>
  <c r="K103" i="22"/>
  <c r="J104" i="22"/>
  <c r="P104" i="22" s="1"/>
  <c r="J104" i="23" s="1"/>
  <c r="K104" i="22"/>
  <c r="J105" i="22"/>
  <c r="P105" i="22" s="1"/>
  <c r="J105" i="23" s="1"/>
  <c r="K105" i="22"/>
  <c r="N105" i="22" s="1"/>
  <c r="O105" i="22" s="1"/>
  <c r="J106" i="22"/>
  <c r="P106" i="22" s="1"/>
  <c r="J106" i="23" s="1"/>
  <c r="K106" i="22"/>
  <c r="J107" i="22"/>
  <c r="P107" i="22" s="1"/>
  <c r="J107" i="23" s="1"/>
  <c r="K107" i="22"/>
  <c r="J108" i="22"/>
  <c r="P108" i="22" s="1"/>
  <c r="J108" i="23" s="1"/>
  <c r="K108" i="22"/>
  <c r="N108" i="22" s="1"/>
  <c r="O108" i="22" s="1"/>
  <c r="J109" i="22"/>
  <c r="P109" i="22" s="1"/>
  <c r="J109" i="23" s="1"/>
  <c r="K109" i="22"/>
  <c r="J110" i="22"/>
  <c r="P110" i="22" s="1"/>
  <c r="J110" i="23" s="1"/>
  <c r="K110" i="22"/>
  <c r="N110" i="22" s="1"/>
  <c r="O110" i="22" s="1"/>
  <c r="J111" i="22"/>
  <c r="P111" i="22" s="1"/>
  <c r="J111" i="23" s="1"/>
  <c r="K111" i="22"/>
  <c r="J112" i="22"/>
  <c r="P112" i="22" s="1"/>
  <c r="J112" i="23" s="1"/>
  <c r="K112" i="22"/>
  <c r="J113" i="22"/>
  <c r="P113" i="22" s="1"/>
  <c r="J113" i="23" s="1"/>
  <c r="K113" i="22"/>
  <c r="N113" i="22" s="1"/>
  <c r="O113" i="22" s="1"/>
  <c r="J114" i="22"/>
  <c r="P114" i="22" s="1"/>
  <c r="J114" i="23" s="1"/>
  <c r="K114" i="22"/>
  <c r="J115" i="22"/>
  <c r="P115" i="22" s="1"/>
  <c r="J115" i="23" s="1"/>
  <c r="K115" i="22"/>
  <c r="J116" i="22"/>
  <c r="P116" i="22" s="1"/>
  <c r="J116" i="23" s="1"/>
  <c r="K116" i="22"/>
  <c r="N116" i="22" s="1"/>
  <c r="O116" i="22" s="1"/>
  <c r="J117" i="22"/>
  <c r="P117" i="22" s="1"/>
  <c r="J117" i="23" s="1"/>
  <c r="K117" i="22"/>
  <c r="J118" i="22"/>
  <c r="P118" i="22" s="1"/>
  <c r="J118" i="23" s="1"/>
  <c r="K118" i="22"/>
  <c r="N118" i="22" s="1"/>
  <c r="O118" i="22" s="1"/>
  <c r="J119" i="22"/>
  <c r="P119" i="22" s="1"/>
  <c r="J119" i="23" s="1"/>
  <c r="K119" i="22"/>
  <c r="J120" i="22"/>
  <c r="P120" i="22" s="1"/>
  <c r="J120" i="23" s="1"/>
  <c r="K120" i="22"/>
  <c r="J121" i="22"/>
  <c r="P121" i="22" s="1"/>
  <c r="J121" i="23" s="1"/>
  <c r="K121" i="22"/>
  <c r="N121" i="22" s="1"/>
  <c r="J122" i="22"/>
  <c r="P122" i="22" s="1"/>
  <c r="J122" i="23" s="1"/>
  <c r="K122" i="22"/>
  <c r="J123" i="22"/>
  <c r="P123" i="22" s="1"/>
  <c r="J123" i="23" s="1"/>
  <c r="K123" i="22"/>
  <c r="J124" i="22"/>
  <c r="P124" i="22" s="1"/>
  <c r="J124" i="23" s="1"/>
  <c r="K124" i="22"/>
  <c r="N124" i="22" s="1"/>
  <c r="J125" i="22"/>
  <c r="P125" i="22" s="1"/>
  <c r="J125" i="23" s="1"/>
  <c r="K125" i="22"/>
  <c r="J126" i="22"/>
  <c r="P126" i="22" s="1"/>
  <c r="J126" i="23" s="1"/>
  <c r="K126" i="22"/>
  <c r="N126" i="22" s="1"/>
  <c r="J127" i="22"/>
  <c r="P127" i="22" s="1"/>
  <c r="J127" i="23" s="1"/>
  <c r="K127" i="22"/>
  <c r="J128" i="22"/>
  <c r="P128" i="22" s="1"/>
  <c r="J128" i="23" s="1"/>
  <c r="K128" i="22"/>
  <c r="J129" i="22"/>
  <c r="P129" i="22" s="1"/>
  <c r="J129" i="23" s="1"/>
  <c r="K129" i="22"/>
  <c r="N129" i="22" s="1"/>
  <c r="J130" i="22"/>
  <c r="P130" i="22" s="1"/>
  <c r="J130" i="23" s="1"/>
  <c r="K130" i="22"/>
  <c r="K14" i="22"/>
  <c r="N14" i="22" s="1"/>
  <c r="Q14" i="22" s="1"/>
  <c r="J14" i="22"/>
  <c r="P14" i="22" s="1"/>
  <c r="J14" i="23" s="1"/>
  <c r="I82" i="22"/>
  <c r="I83" i="22"/>
  <c r="I84" i="22"/>
  <c r="I85" i="22"/>
  <c r="I86" i="22"/>
  <c r="I87" i="22"/>
  <c r="I88" i="22"/>
  <c r="I89" i="22"/>
  <c r="I90" i="22"/>
  <c r="I91" i="22"/>
  <c r="I92" i="22"/>
  <c r="I93" i="22"/>
  <c r="I94" i="22"/>
  <c r="I95" i="22"/>
  <c r="I96" i="22"/>
  <c r="I97" i="22"/>
  <c r="I98" i="22"/>
  <c r="I99" i="22"/>
  <c r="I100" i="22"/>
  <c r="I101" i="22"/>
  <c r="I102" i="22"/>
  <c r="I103" i="22"/>
  <c r="I104" i="22"/>
  <c r="I105" i="22"/>
  <c r="I106" i="22"/>
  <c r="I107" i="22"/>
  <c r="I108" i="22"/>
  <c r="I109" i="22"/>
  <c r="I110" i="22"/>
  <c r="I111" i="22"/>
  <c r="I112" i="22"/>
  <c r="I113" i="22"/>
  <c r="I114" i="22"/>
  <c r="I115" i="22"/>
  <c r="I116" i="22"/>
  <c r="I117" i="22"/>
  <c r="I118" i="22"/>
  <c r="I119" i="22"/>
  <c r="I120" i="22"/>
  <c r="I121" i="22"/>
  <c r="I122" i="22"/>
  <c r="I123" i="22"/>
  <c r="I124" i="22"/>
  <c r="I125" i="22"/>
  <c r="I126" i="22"/>
  <c r="I127" i="22"/>
  <c r="I128" i="22"/>
  <c r="I129" i="22"/>
  <c r="I13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/>
  <c r="I73" i="22"/>
  <c r="I74" i="22"/>
  <c r="I75" i="22"/>
  <c r="I76" i="22"/>
  <c r="I77" i="22"/>
  <c r="I78" i="22"/>
  <c r="I79" i="22"/>
  <c r="I80" i="22"/>
  <c r="I81" i="22"/>
  <c r="I20" i="22"/>
  <c r="I19" i="22"/>
  <c r="I18" i="22"/>
  <c r="I15" i="22"/>
  <c r="I16" i="22"/>
  <c r="I17" i="22"/>
  <c r="P44" i="23" l="1"/>
  <c r="R44" i="23" s="1"/>
  <c r="L44" i="23"/>
  <c r="P38" i="23"/>
  <c r="R38" i="23" s="1"/>
  <c r="L38" i="23"/>
  <c r="P34" i="23"/>
  <c r="R34" i="23" s="1"/>
  <c r="L34" i="23"/>
  <c r="P24" i="23"/>
  <c r="R24" i="23" s="1"/>
  <c r="L24" i="23"/>
  <c r="P20" i="23"/>
  <c r="R20" i="23" s="1"/>
  <c r="L20" i="23"/>
  <c r="P16" i="23"/>
  <c r="R16" i="23" s="1"/>
  <c r="L16" i="23"/>
  <c r="P130" i="23"/>
  <c r="R130" i="23" s="1"/>
  <c r="L130" i="23"/>
  <c r="P128" i="23"/>
  <c r="R128" i="23" s="1"/>
  <c r="L128" i="23"/>
  <c r="P126" i="23"/>
  <c r="R126" i="23" s="1"/>
  <c r="L126" i="23"/>
  <c r="P124" i="23"/>
  <c r="R124" i="23" s="1"/>
  <c r="L124" i="23"/>
  <c r="P122" i="23"/>
  <c r="R122" i="23" s="1"/>
  <c r="L122" i="23"/>
  <c r="P120" i="23"/>
  <c r="R120" i="23" s="1"/>
  <c r="L120" i="23"/>
  <c r="P118" i="23"/>
  <c r="R118" i="23" s="1"/>
  <c r="L118" i="23"/>
  <c r="P116" i="23"/>
  <c r="R116" i="23" s="1"/>
  <c r="L116" i="23"/>
  <c r="P114" i="23"/>
  <c r="R114" i="23" s="1"/>
  <c r="L114" i="23"/>
  <c r="P112" i="23"/>
  <c r="R112" i="23" s="1"/>
  <c r="L112" i="23"/>
  <c r="P110" i="23"/>
  <c r="R110" i="23" s="1"/>
  <c r="L110" i="23"/>
  <c r="P108" i="23"/>
  <c r="R108" i="23" s="1"/>
  <c r="L108" i="23"/>
  <c r="P106" i="23"/>
  <c r="R106" i="23" s="1"/>
  <c r="L106" i="23"/>
  <c r="P104" i="23"/>
  <c r="R104" i="23" s="1"/>
  <c r="L104" i="23"/>
  <c r="P102" i="23"/>
  <c r="R102" i="23" s="1"/>
  <c r="L102" i="23"/>
  <c r="P100" i="23"/>
  <c r="R100" i="23" s="1"/>
  <c r="L100" i="23"/>
  <c r="L98" i="23"/>
  <c r="P98" i="23"/>
  <c r="R98" i="23" s="1"/>
  <c r="P96" i="23"/>
  <c r="R96" i="23" s="1"/>
  <c r="L96" i="23"/>
  <c r="P94" i="23"/>
  <c r="R94" i="23" s="1"/>
  <c r="L94" i="23"/>
  <c r="P92" i="23"/>
  <c r="R92" i="23" s="1"/>
  <c r="L92" i="23"/>
  <c r="P90" i="23"/>
  <c r="R90" i="23" s="1"/>
  <c r="L90" i="23"/>
  <c r="P88" i="23"/>
  <c r="R88" i="23" s="1"/>
  <c r="L88" i="23"/>
  <c r="P86" i="23"/>
  <c r="R86" i="23" s="1"/>
  <c r="L86" i="23"/>
  <c r="P84" i="23"/>
  <c r="R84" i="23" s="1"/>
  <c r="L84" i="23"/>
  <c r="P82" i="23"/>
  <c r="R82" i="23" s="1"/>
  <c r="L82" i="23"/>
  <c r="P80" i="23"/>
  <c r="R80" i="23" s="1"/>
  <c r="L80" i="23"/>
  <c r="P78" i="23"/>
  <c r="R78" i="23" s="1"/>
  <c r="L78" i="23"/>
  <c r="P74" i="23"/>
  <c r="R74" i="23" s="1"/>
  <c r="L74" i="23"/>
  <c r="P70" i="23"/>
  <c r="R70" i="23" s="1"/>
  <c r="L70" i="23"/>
  <c r="P68" i="23"/>
  <c r="R68" i="23" s="1"/>
  <c r="L68" i="23"/>
  <c r="P66" i="23"/>
  <c r="R66" i="23" s="1"/>
  <c r="L66" i="23"/>
  <c r="P64" i="23"/>
  <c r="R64" i="23" s="1"/>
  <c r="L64" i="23"/>
  <c r="P62" i="23"/>
  <c r="R62" i="23" s="1"/>
  <c r="L62" i="23"/>
  <c r="P60" i="23"/>
  <c r="R60" i="23" s="1"/>
  <c r="L60" i="23"/>
  <c r="P58" i="23"/>
  <c r="R58" i="23" s="1"/>
  <c r="L58" i="23"/>
  <c r="P56" i="23"/>
  <c r="R56" i="23" s="1"/>
  <c r="L56" i="23"/>
  <c r="P54" i="23"/>
  <c r="R54" i="23" s="1"/>
  <c r="L54" i="23"/>
  <c r="P52" i="23"/>
  <c r="R52" i="23" s="1"/>
  <c r="L52" i="23"/>
  <c r="P50" i="23"/>
  <c r="R50" i="23" s="1"/>
  <c r="L50" i="23"/>
  <c r="P48" i="23"/>
  <c r="R48" i="23" s="1"/>
  <c r="L48" i="23"/>
  <c r="P42" i="23"/>
  <c r="R42" i="23" s="1"/>
  <c r="L42" i="23"/>
  <c r="P36" i="23"/>
  <c r="R36" i="23" s="1"/>
  <c r="L36" i="23"/>
  <c r="P30" i="23"/>
  <c r="R30" i="23" s="1"/>
  <c r="L30" i="23"/>
  <c r="P28" i="23"/>
  <c r="R28" i="23" s="1"/>
  <c r="L28" i="23"/>
  <c r="P22" i="23"/>
  <c r="R22" i="23" s="1"/>
  <c r="L22" i="23"/>
  <c r="P14" i="23"/>
  <c r="R14" i="23" s="1"/>
  <c r="L14" i="23"/>
  <c r="P45" i="23"/>
  <c r="R45" i="23" s="1"/>
  <c r="L45" i="23"/>
  <c r="L43" i="23"/>
  <c r="P43" i="23"/>
  <c r="R43" i="23" s="1"/>
  <c r="P41" i="23"/>
  <c r="R41" i="23" s="1"/>
  <c r="L41" i="23"/>
  <c r="P39" i="23"/>
  <c r="R39" i="23" s="1"/>
  <c r="L39" i="23"/>
  <c r="P37" i="23"/>
  <c r="R37" i="23" s="1"/>
  <c r="L37" i="23"/>
  <c r="P35" i="23"/>
  <c r="R35" i="23" s="1"/>
  <c r="L35" i="23"/>
  <c r="P33" i="23"/>
  <c r="R33" i="23" s="1"/>
  <c r="L33" i="23"/>
  <c r="P31" i="23"/>
  <c r="R31" i="23" s="1"/>
  <c r="L31" i="23"/>
  <c r="P29" i="23"/>
  <c r="R29" i="23" s="1"/>
  <c r="L29" i="23"/>
  <c r="P27" i="23"/>
  <c r="R27" i="23" s="1"/>
  <c r="L27" i="23"/>
  <c r="P25" i="23"/>
  <c r="R25" i="23" s="1"/>
  <c r="L25" i="23"/>
  <c r="P23" i="23"/>
  <c r="R23" i="23" s="1"/>
  <c r="L23" i="23"/>
  <c r="P21" i="23"/>
  <c r="R21" i="23" s="1"/>
  <c r="L21" i="23"/>
  <c r="P19" i="23"/>
  <c r="R19" i="23" s="1"/>
  <c r="L19" i="23"/>
  <c r="P17" i="23"/>
  <c r="R17" i="23" s="1"/>
  <c r="L17" i="23"/>
  <c r="P15" i="23"/>
  <c r="R15" i="23" s="1"/>
  <c r="L15" i="23"/>
  <c r="P46" i="23"/>
  <c r="R46" i="23" s="1"/>
  <c r="L46" i="23"/>
  <c r="P40" i="23"/>
  <c r="R40" i="23" s="1"/>
  <c r="L40" i="23"/>
  <c r="P32" i="23"/>
  <c r="R32" i="23" s="1"/>
  <c r="L32" i="23"/>
  <c r="P26" i="23"/>
  <c r="R26" i="23" s="1"/>
  <c r="L26" i="23"/>
  <c r="P18" i="23"/>
  <c r="R18" i="23" s="1"/>
  <c r="L18" i="23"/>
  <c r="P129" i="23"/>
  <c r="R129" i="23" s="1"/>
  <c r="L129" i="23"/>
  <c r="P127" i="23"/>
  <c r="R127" i="23" s="1"/>
  <c r="L127" i="23"/>
  <c r="P125" i="23"/>
  <c r="R125" i="23" s="1"/>
  <c r="L125" i="23"/>
  <c r="P123" i="23"/>
  <c r="R123" i="23" s="1"/>
  <c r="L123" i="23"/>
  <c r="P121" i="23"/>
  <c r="R121" i="23" s="1"/>
  <c r="L121" i="23"/>
  <c r="P119" i="23"/>
  <c r="R119" i="23" s="1"/>
  <c r="L119" i="23"/>
  <c r="P117" i="23"/>
  <c r="R117" i="23" s="1"/>
  <c r="L117" i="23"/>
  <c r="P115" i="23"/>
  <c r="R115" i="23" s="1"/>
  <c r="L115" i="23"/>
  <c r="P113" i="23"/>
  <c r="R113" i="23" s="1"/>
  <c r="L113" i="23"/>
  <c r="P111" i="23"/>
  <c r="R111" i="23" s="1"/>
  <c r="L111" i="23"/>
  <c r="P109" i="23"/>
  <c r="R109" i="23" s="1"/>
  <c r="L109" i="23"/>
  <c r="P107" i="23"/>
  <c r="R107" i="23" s="1"/>
  <c r="L107" i="23"/>
  <c r="P105" i="23"/>
  <c r="R105" i="23" s="1"/>
  <c r="L105" i="23"/>
  <c r="P103" i="23"/>
  <c r="R103" i="23" s="1"/>
  <c r="L103" i="23"/>
  <c r="P101" i="23"/>
  <c r="R101" i="23" s="1"/>
  <c r="L101" i="23"/>
  <c r="P99" i="23"/>
  <c r="R99" i="23" s="1"/>
  <c r="L99" i="23"/>
  <c r="P97" i="23"/>
  <c r="R97" i="23" s="1"/>
  <c r="L97" i="23"/>
  <c r="P95" i="23"/>
  <c r="R95" i="23" s="1"/>
  <c r="L95" i="23"/>
  <c r="P93" i="23"/>
  <c r="R93" i="23" s="1"/>
  <c r="L93" i="23"/>
  <c r="P91" i="23"/>
  <c r="R91" i="23" s="1"/>
  <c r="L91" i="23"/>
  <c r="P89" i="23"/>
  <c r="R89" i="23" s="1"/>
  <c r="L89" i="23"/>
  <c r="P87" i="23"/>
  <c r="R87" i="23" s="1"/>
  <c r="L87" i="23"/>
  <c r="P85" i="23"/>
  <c r="R85" i="23" s="1"/>
  <c r="L85" i="23"/>
  <c r="P83" i="23"/>
  <c r="R83" i="23" s="1"/>
  <c r="L83" i="23"/>
  <c r="P81" i="23"/>
  <c r="R81" i="23" s="1"/>
  <c r="L81" i="23"/>
  <c r="P79" i="23"/>
  <c r="R79" i="23" s="1"/>
  <c r="L79" i="23"/>
  <c r="P77" i="23"/>
  <c r="R77" i="23" s="1"/>
  <c r="L77" i="23"/>
  <c r="P75" i="23"/>
  <c r="R75" i="23" s="1"/>
  <c r="L75" i="23"/>
  <c r="L73" i="23"/>
  <c r="P73" i="23"/>
  <c r="R73" i="23" s="1"/>
  <c r="P71" i="23"/>
  <c r="R71" i="23" s="1"/>
  <c r="L71" i="23"/>
  <c r="L69" i="23"/>
  <c r="P69" i="23"/>
  <c r="R69" i="23" s="1"/>
  <c r="P67" i="23"/>
  <c r="R67" i="23" s="1"/>
  <c r="L67" i="23"/>
  <c r="L65" i="23"/>
  <c r="P65" i="23"/>
  <c r="R65" i="23" s="1"/>
  <c r="P63" i="23"/>
  <c r="R63" i="23" s="1"/>
  <c r="L63" i="23"/>
  <c r="L61" i="23"/>
  <c r="P61" i="23"/>
  <c r="R61" i="23" s="1"/>
  <c r="P59" i="23"/>
  <c r="R59" i="23" s="1"/>
  <c r="L59" i="23"/>
  <c r="P57" i="23"/>
  <c r="R57" i="23" s="1"/>
  <c r="L57" i="23"/>
  <c r="P55" i="23"/>
  <c r="R55" i="23" s="1"/>
  <c r="L55" i="23"/>
  <c r="P53" i="23"/>
  <c r="R53" i="23" s="1"/>
  <c r="L53" i="23"/>
  <c r="P51" i="23"/>
  <c r="R51" i="23" s="1"/>
  <c r="L51" i="23"/>
  <c r="L49" i="23"/>
  <c r="P49" i="23"/>
  <c r="R49" i="23" s="1"/>
  <c r="P47" i="23"/>
  <c r="R47" i="23" s="1"/>
  <c r="L47" i="23"/>
  <c r="L98" i="22"/>
  <c r="L88" i="22"/>
  <c r="L93" i="22"/>
  <c r="L87" i="22"/>
  <c r="L16" i="22"/>
  <c r="L122" i="22"/>
  <c r="L120" i="22"/>
  <c r="L130" i="22"/>
  <c r="L112" i="22"/>
  <c r="L125" i="22"/>
  <c r="L82" i="22"/>
  <c r="O57" i="22"/>
  <c r="L56" i="22"/>
  <c r="L76" i="22"/>
  <c r="Q76" i="22"/>
  <c r="L117" i="22"/>
  <c r="L103" i="22"/>
  <c r="L101" i="22"/>
  <c r="O49" i="22"/>
  <c r="O17" i="22"/>
  <c r="O33" i="22"/>
  <c r="L79" i="22"/>
  <c r="Q68" i="22"/>
  <c r="R68" i="22" s="1"/>
  <c r="O51" i="22"/>
  <c r="O35" i="22"/>
  <c r="L80" i="22"/>
  <c r="O19" i="22"/>
  <c r="L85" i="22"/>
  <c r="L90" i="22"/>
  <c r="L95" i="22"/>
  <c r="L96" i="22"/>
  <c r="L104" i="22"/>
  <c r="L106" i="22"/>
  <c r="L111" i="22"/>
  <c r="L119" i="22"/>
  <c r="L114" i="22"/>
  <c r="L109" i="22"/>
  <c r="L128" i="22"/>
  <c r="L127" i="22"/>
  <c r="N130" i="22"/>
  <c r="O130" i="22" s="1"/>
  <c r="L129" i="22"/>
  <c r="L126" i="22"/>
  <c r="L123" i="22"/>
  <c r="N120" i="22"/>
  <c r="Q120" i="22" s="1"/>
  <c r="R120" i="22" s="1"/>
  <c r="N117" i="22"/>
  <c r="O117" i="22" s="1"/>
  <c r="L116" i="22"/>
  <c r="N114" i="22"/>
  <c r="O114" i="22" s="1"/>
  <c r="L113" i="22"/>
  <c r="L110" i="22"/>
  <c r="L107" i="22"/>
  <c r="N104" i="22"/>
  <c r="O104" i="22" s="1"/>
  <c r="N101" i="22"/>
  <c r="O101" i="22" s="1"/>
  <c r="L100" i="22"/>
  <c r="N98" i="22"/>
  <c r="O98" i="22" s="1"/>
  <c r="L97" i="22"/>
  <c r="L94" i="22"/>
  <c r="L91" i="22"/>
  <c r="N88" i="22"/>
  <c r="O88" i="22" s="1"/>
  <c r="N85" i="22"/>
  <c r="O85" i="22" s="1"/>
  <c r="L84" i="22"/>
  <c r="N82" i="22"/>
  <c r="O82" i="22" s="1"/>
  <c r="L81" i="22"/>
  <c r="L78" i="22"/>
  <c r="L72" i="22"/>
  <c r="O41" i="22"/>
  <c r="L40" i="22"/>
  <c r="L32" i="22"/>
  <c r="O27" i="22"/>
  <c r="N128" i="22"/>
  <c r="Q128" i="22" s="1"/>
  <c r="R128" i="22" s="1"/>
  <c r="N125" i="22"/>
  <c r="Q125" i="22" s="1"/>
  <c r="R125" i="22" s="1"/>
  <c r="L124" i="22"/>
  <c r="N122" i="22"/>
  <c r="Q122" i="22" s="1"/>
  <c r="R122" i="22" s="1"/>
  <c r="L121" i="22"/>
  <c r="L118" i="22"/>
  <c r="L115" i="22"/>
  <c r="N112" i="22"/>
  <c r="O112" i="22" s="1"/>
  <c r="N109" i="22"/>
  <c r="O109" i="22" s="1"/>
  <c r="L108" i="22"/>
  <c r="N106" i="22"/>
  <c r="O106" i="22" s="1"/>
  <c r="L105" i="22"/>
  <c r="L102" i="22"/>
  <c r="L99" i="22"/>
  <c r="N96" i="22"/>
  <c r="O96" i="22" s="1"/>
  <c r="N93" i="22"/>
  <c r="O93" i="22" s="1"/>
  <c r="L92" i="22"/>
  <c r="N90" i="22"/>
  <c r="O90" i="22" s="1"/>
  <c r="L89" i="22"/>
  <c r="L86" i="22"/>
  <c r="L83" i="22"/>
  <c r="N80" i="22"/>
  <c r="O80" i="22" s="1"/>
  <c r="P76" i="22"/>
  <c r="Q72" i="22"/>
  <c r="L48" i="22"/>
  <c r="O43" i="22"/>
  <c r="O25" i="22"/>
  <c r="L24" i="22"/>
  <c r="P72" i="22"/>
  <c r="J72" i="23" s="1"/>
  <c r="O71" i="22"/>
  <c r="Q71" i="22"/>
  <c r="R71" i="22" s="1"/>
  <c r="L68" i="22"/>
  <c r="N127" i="22"/>
  <c r="O127" i="22" s="1"/>
  <c r="N123" i="22"/>
  <c r="O123" i="22" s="1"/>
  <c r="N119" i="22"/>
  <c r="O119" i="22" s="1"/>
  <c r="N115" i="22"/>
  <c r="O115" i="22" s="1"/>
  <c r="N111" i="22"/>
  <c r="O111" i="22" s="1"/>
  <c r="N107" i="22"/>
  <c r="O107" i="22" s="1"/>
  <c r="N103" i="22"/>
  <c r="O103" i="22" s="1"/>
  <c r="N99" i="22"/>
  <c r="O99" i="22" s="1"/>
  <c r="N95" i="22"/>
  <c r="O95" i="22" s="1"/>
  <c r="N91" i="22"/>
  <c r="O91" i="22" s="1"/>
  <c r="N87" i="22"/>
  <c r="O87" i="22" s="1"/>
  <c r="N83" i="22"/>
  <c r="O83" i="22" s="1"/>
  <c r="N79" i="22"/>
  <c r="O79" i="22" s="1"/>
  <c r="N70" i="22"/>
  <c r="L70" i="22"/>
  <c r="N74" i="22"/>
  <c r="L74" i="22"/>
  <c r="L52" i="22"/>
  <c r="L50" i="22"/>
  <c r="L46" i="22"/>
  <c r="L36" i="22"/>
  <c r="L34" i="22"/>
  <c r="L30" i="22"/>
  <c r="L20" i="22"/>
  <c r="L18" i="22"/>
  <c r="R77" i="22"/>
  <c r="L54" i="22"/>
  <c r="N45" i="22"/>
  <c r="Q45" i="22" s="1"/>
  <c r="R45" i="22" s="1"/>
  <c r="L44" i="22"/>
  <c r="R43" i="22"/>
  <c r="L42" i="22"/>
  <c r="L38" i="22"/>
  <c r="L28" i="22"/>
  <c r="R27" i="22"/>
  <c r="L26" i="22"/>
  <c r="L22" i="22"/>
  <c r="R75" i="22"/>
  <c r="R73" i="22"/>
  <c r="R51" i="22"/>
  <c r="R35" i="22"/>
  <c r="R19" i="22"/>
  <c r="O126" i="22"/>
  <c r="Q126" i="22"/>
  <c r="R126" i="22" s="1"/>
  <c r="O129" i="22"/>
  <c r="Q129" i="22"/>
  <c r="R129" i="22" s="1"/>
  <c r="O125" i="22"/>
  <c r="O121" i="22"/>
  <c r="Q121" i="22"/>
  <c r="R121" i="22" s="1"/>
  <c r="O124" i="22"/>
  <c r="Q124" i="22"/>
  <c r="R124" i="22" s="1"/>
  <c r="Q69" i="22"/>
  <c r="R69" i="22" s="1"/>
  <c r="R53" i="22"/>
  <c r="Q36" i="22"/>
  <c r="R36" i="22" s="1"/>
  <c r="O36" i="22"/>
  <c r="R29" i="22"/>
  <c r="Q28" i="22"/>
  <c r="R28" i="22" s="1"/>
  <c r="O28" i="22"/>
  <c r="R21" i="22"/>
  <c r="Q20" i="22"/>
  <c r="R20" i="22" s="1"/>
  <c r="O20" i="22"/>
  <c r="Q118" i="22"/>
  <c r="R118" i="22" s="1"/>
  <c r="Q116" i="22"/>
  <c r="R116" i="22" s="1"/>
  <c r="Q108" i="22"/>
  <c r="R108" i="22" s="1"/>
  <c r="Q105" i="22"/>
  <c r="R105" i="22" s="1"/>
  <c r="Q97" i="22"/>
  <c r="R97" i="22" s="1"/>
  <c r="Q94" i="22"/>
  <c r="R94" i="22" s="1"/>
  <c r="Q84" i="22"/>
  <c r="R84" i="22" s="1"/>
  <c r="Q81" i="22"/>
  <c r="R81" i="22" s="1"/>
  <c r="Q42" i="22"/>
  <c r="R42" i="22" s="1"/>
  <c r="O42" i="22"/>
  <c r="Q34" i="22"/>
  <c r="R34" i="22" s="1"/>
  <c r="O34" i="22"/>
  <c r="Q26" i="22"/>
  <c r="R26" i="22" s="1"/>
  <c r="O26" i="22"/>
  <c r="Q18" i="22"/>
  <c r="R18" i="22" s="1"/>
  <c r="O18" i="22"/>
  <c r="O77" i="22"/>
  <c r="O75" i="22"/>
  <c r="O73" i="22"/>
  <c r="L67" i="22"/>
  <c r="N67" i="22"/>
  <c r="L66" i="22"/>
  <c r="N66" i="22"/>
  <c r="L65" i="22"/>
  <c r="N65" i="22"/>
  <c r="L64" i="22"/>
  <c r="N64" i="22"/>
  <c r="L63" i="22"/>
  <c r="N63" i="22"/>
  <c r="L62" i="22"/>
  <c r="N62" i="22"/>
  <c r="L61" i="22"/>
  <c r="N61" i="22"/>
  <c r="L60" i="22"/>
  <c r="N60" i="22"/>
  <c r="L59" i="22"/>
  <c r="N59" i="22"/>
  <c r="L58" i="22"/>
  <c r="N58" i="22"/>
  <c r="R57" i="22"/>
  <c r="N56" i="22"/>
  <c r="O55" i="22"/>
  <c r="R49" i="22"/>
  <c r="N48" i="22"/>
  <c r="O47" i="22"/>
  <c r="R41" i="22"/>
  <c r="N40" i="22"/>
  <c r="O39" i="22"/>
  <c r="R33" i="22"/>
  <c r="N32" i="22"/>
  <c r="O31" i="22"/>
  <c r="R25" i="22"/>
  <c r="N24" i="22"/>
  <c r="O23" i="22"/>
  <c r="R17" i="22"/>
  <c r="N16" i="22"/>
  <c r="O15" i="22"/>
  <c r="Q52" i="22"/>
  <c r="R52" i="22" s="1"/>
  <c r="O52" i="22"/>
  <c r="Q44" i="22"/>
  <c r="R44" i="22" s="1"/>
  <c r="O44" i="22"/>
  <c r="R37" i="22"/>
  <c r="Q113" i="22"/>
  <c r="R113" i="22" s="1"/>
  <c r="Q110" i="22"/>
  <c r="R110" i="22" s="1"/>
  <c r="Q102" i="22"/>
  <c r="R102" i="22" s="1"/>
  <c r="Q100" i="22"/>
  <c r="R100" i="22" s="1"/>
  <c r="Q92" i="22"/>
  <c r="R92" i="22" s="1"/>
  <c r="Q89" i="22"/>
  <c r="R89" i="22" s="1"/>
  <c r="Q86" i="22"/>
  <c r="R86" i="22" s="1"/>
  <c r="Q78" i="22"/>
  <c r="R78" i="22" s="1"/>
  <c r="Q50" i="22"/>
  <c r="R50" i="22" s="1"/>
  <c r="O50" i="22"/>
  <c r="L77" i="22"/>
  <c r="L75" i="22"/>
  <c r="L73" i="22"/>
  <c r="L71" i="22"/>
  <c r="L69" i="22"/>
  <c r="R55" i="22"/>
  <c r="N54" i="22"/>
  <c r="O53" i="22"/>
  <c r="R47" i="22"/>
  <c r="R39" i="22"/>
  <c r="N38" i="22"/>
  <c r="O37" i="22"/>
  <c r="R31" i="22"/>
  <c r="N30" i="22"/>
  <c r="O29" i="22"/>
  <c r="R23" i="22"/>
  <c r="N22" i="22"/>
  <c r="O21" i="22"/>
  <c r="R15" i="22"/>
  <c r="L57" i="22"/>
  <c r="L55" i="22"/>
  <c r="L53" i="22"/>
  <c r="L51" i="22"/>
  <c r="L49" i="22"/>
  <c r="L47" i="22"/>
  <c r="L45" i="22"/>
  <c r="L43" i="22"/>
  <c r="L41" i="22"/>
  <c r="L39" i="22"/>
  <c r="L37" i="22"/>
  <c r="L35" i="22"/>
  <c r="L33" i="22"/>
  <c r="L31" i="22"/>
  <c r="L29" i="22"/>
  <c r="L27" i="22"/>
  <c r="L25" i="22"/>
  <c r="L23" i="22"/>
  <c r="L21" i="22"/>
  <c r="L19" i="22"/>
  <c r="L17" i="22"/>
  <c r="L15" i="22"/>
  <c r="R14" i="22"/>
  <c r="O14" i="22"/>
  <c r="L14" i="22"/>
  <c r="I14" i="22"/>
  <c r="P72" i="23" l="1"/>
  <c r="R72" i="23" s="1"/>
  <c r="L72" i="23"/>
  <c r="R76" i="22"/>
  <c r="J76" i="23"/>
  <c r="O120" i="22"/>
  <c r="O128" i="22"/>
  <c r="O45" i="22"/>
  <c r="Q98" i="22"/>
  <c r="R98" i="22" s="1"/>
  <c r="Q130" i="22"/>
  <c r="R130" i="22" s="1"/>
  <c r="Q112" i="22"/>
  <c r="R112" i="22" s="1"/>
  <c r="O122" i="22"/>
  <c r="Q83" i="22"/>
  <c r="R83" i="22" s="1"/>
  <c r="R72" i="22"/>
  <c r="Q80" i="22"/>
  <c r="R80" i="22" s="1"/>
  <c r="Q117" i="22"/>
  <c r="R117" i="22" s="1"/>
  <c r="Q82" i="22"/>
  <c r="R82" i="22" s="1"/>
  <c r="Q106" i="22"/>
  <c r="R106" i="22" s="1"/>
  <c r="Q96" i="22"/>
  <c r="R96" i="22" s="1"/>
  <c r="Q90" i="22"/>
  <c r="R90" i="22" s="1"/>
  <c r="Q93" i="22"/>
  <c r="R93" i="22" s="1"/>
  <c r="Q99" i="22"/>
  <c r="R99" i="22" s="1"/>
  <c r="Q101" i="22"/>
  <c r="R101" i="22" s="1"/>
  <c r="Q104" i="22"/>
  <c r="R104" i="22" s="1"/>
  <c r="Q107" i="22"/>
  <c r="R107" i="22" s="1"/>
  <c r="Q127" i="22"/>
  <c r="R127" i="22" s="1"/>
  <c r="Q87" i="22"/>
  <c r="R87" i="22" s="1"/>
  <c r="Q114" i="22"/>
  <c r="R114" i="22" s="1"/>
  <c r="Q88" i="22"/>
  <c r="R88" i="22" s="1"/>
  <c r="Q91" i="22"/>
  <c r="R91" i="22" s="1"/>
  <c r="Q79" i="22"/>
  <c r="R79" i="22" s="1"/>
  <c r="Q85" i="22"/>
  <c r="R85" i="22" s="1"/>
  <c r="Q95" i="22"/>
  <c r="R95" i="22" s="1"/>
  <c r="Q103" i="22"/>
  <c r="R103" i="22" s="1"/>
  <c r="Q111" i="22"/>
  <c r="R111" i="22" s="1"/>
  <c r="Q109" i="22"/>
  <c r="R109" i="22" s="1"/>
  <c r="Q119" i="22"/>
  <c r="R119" i="22" s="1"/>
  <c r="Q70" i="22"/>
  <c r="R70" i="22" s="1"/>
  <c r="O70" i="22"/>
  <c r="Q123" i="22"/>
  <c r="R123" i="22" s="1"/>
  <c r="Q74" i="22"/>
  <c r="R74" i="22" s="1"/>
  <c r="O74" i="22"/>
  <c r="Q115" i="22"/>
  <c r="R115" i="22" s="1"/>
  <c r="Q30" i="22"/>
  <c r="R30" i="22" s="1"/>
  <c r="O30" i="22"/>
  <c r="Q22" i="22"/>
  <c r="R22" i="22" s="1"/>
  <c r="O22" i="22"/>
  <c r="Q54" i="22"/>
  <c r="R54" i="22" s="1"/>
  <c r="O54" i="22"/>
  <c r="Q24" i="22"/>
  <c r="R24" i="22" s="1"/>
  <c r="O24" i="22"/>
  <c r="Q56" i="22"/>
  <c r="R56" i="22" s="1"/>
  <c r="O56" i="22"/>
  <c r="Q59" i="22"/>
  <c r="R59" i="22" s="1"/>
  <c r="O59" i="22"/>
  <c r="Q61" i="22"/>
  <c r="R61" i="22" s="1"/>
  <c r="O61" i="22"/>
  <c r="Q63" i="22"/>
  <c r="R63" i="22" s="1"/>
  <c r="O63" i="22"/>
  <c r="Q65" i="22"/>
  <c r="R65" i="22" s="1"/>
  <c r="O65" i="22"/>
  <c r="Q67" i="22"/>
  <c r="R67" i="22" s="1"/>
  <c r="O67" i="22"/>
  <c r="L131" i="22"/>
  <c r="Q46" i="22"/>
  <c r="R46" i="22" s="1"/>
  <c r="O46" i="22"/>
  <c r="Q16" i="22"/>
  <c r="R16" i="22" s="1"/>
  <c r="O16" i="22"/>
  <c r="O131" i="22" s="1"/>
  <c r="Q48" i="22"/>
  <c r="R48" i="22" s="1"/>
  <c r="O48" i="22"/>
  <c r="Q32" i="22"/>
  <c r="R32" i="22" s="1"/>
  <c r="O32" i="22"/>
  <c r="Q38" i="22"/>
  <c r="R38" i="22" s="1"/>
  <c r="O38" i="22"/>
  <c r="Q40" i="22"/>
  <c r="R40" i="22" s="1"/>
  <c r="O40" i="22"/>
  <c r="Q58" i="22"/>
  <c r="R58" i="22" s="1"/>
  <c r="O58" i="22"/>
  <c r="Q60" i="22"/>
  <c r="R60" i="22" s="1"/>
  <c r="O60" i="22"/>
  <c r="Q62" i="22"/>
  <c r="R62" i="22" s="1"/>
  <c r="O62" i="22"/>
  <c r="Q64" i="22"/>
  <c r="R64" i="22" s="1"/>
  <c r="O64" i="22"/>
  <c r="Q66" i="22"/>
  <c r="R66" i="22" s="1"/>
  <c r="O66" i="22"/>
  <c r="I131" i="22"/>
  <c r="P76" i="23" l="1"/>
  <c r="R76" i="23" s="1"/>
  <c r="R131" i="23" s="1"/>
  <c r="L76" i="23"/>
  <c r="L131" i="23" s="1"/>
  <c r="R131" i="22"/>
</calcChain>
</file>

<file path=xl/sharedStrings.xml><?xml version="1.0" encoding="utf-8"?>
<sst xmlns="http://schemas.openxmlformats.org/spreadsheetml/2006/main" count="844" uniqueCount="200">
  <si>
    <t>об использовании давальческих материалов</t>
  </si>
  <si>
    <t>Передано по накладной</t>
  </si>
  <si>
    <t>Остаток на начало отчетного периода</t>
  </si>
  <si>
    <t>Использовано в отчетном периоде</t>
  </si>
  <si>
    <t>Остаток на конец отчетного периода</t>
  </si>
  <si>
    <t>Наименование материала</t>
  </si>
  <si>
    <t>Ед. изм.</t>
  </si>
  <si>
    <t>Кол-во</t>
  </si>
  <si>
    <t>Цена, руб. коп.</t>
  </si>
  <si>
    <t>Сумма, руб. коп.</t>
  </si>
  <si>
    <t>ЗАКАЗЧИК:</t>
  </si>
  <si>
    <t>м.п.</t>
  </si>
  <si>
    <t>ПОДРЯДЧИК:</t>
  </si>
  <si>
    <t>Корреспондирующий счет</t>
  </si>
  <si>
    <t>Номенклатурный номер</t>
  </si>
  <si>
    <t>Дата, № накладной на передачу давальческих материалов</t>
  </si>
  <si>
    <r>
      <t xml:space="preserve">Мы нижеподписавшиеся, «Подрядчик» </t>
    </r>
    <r>
      <rPr>
        <u/>
        <sz val="10"/>
        <rFont val="Times New Roman"/>
        <family val="1"/>
        <charset val="204"/>
      </rPr>
      <t>АО «ПромСтройСервис»</t>
    </r>
    <r>
      <rPr>
        <sz val="10"/>
        <rFont val="Times New Roman"/>
        <family val="1"/>
        <charset val="204"/>
      </rPr>
      <t xml:space="preserve"> и «Заказчик» </t>
    </r>
    <r>
      <rPr>
        <u/>
        <sz val="10"/>
        <rFont val="Times New Roman"/>
        <family val="1"/>
        <charset val="204"/>
      </rPr>
      <t>ООО «ОДПС Сколково»</t>
    </r>
  </si>
  <si>
    <t>АО "ПРОМСТРОЙСЕРВИС"</t>
  </si>
  <si>
    <t>ООО "ОДПС Сколково"</t>
  </si>
  <si>
    <t>ИТОГО С НДС:</t>
  </si>
  <si>
    <t>_____________________ И.А.Аушев</t>
  </si>
  <si>
    <r>
      <t>Объект:</t>
    </r>
    <r>
      <rPr>
        <u/>
        <sz val="10"/>
        <color theme="1"/>
        <rFont val="Times New Roman"/>
        <family val="1"/>
        <charset val="204"/>
      </rPr>
      <t xml:space="preserve"> «Семейный кампус (Детский сад и школа) D2 по адресу: Россия,Москва инновационный центр «Сколково»
</t>
    </r>
  </si>
  <si>
    <t>Директор Дирекции по социально-культурным объектам (доверенность № 172 от 21.12.2016)</t>
  </si>
  <si>
    <t>______________________Д.П.Мезенцев</t>
  </si>
  <si>
    <t>Отчет № 1-ОС</t>
  </si>
  <si>
    <t>Часовая станция в 19" стойку BC-MASTER-S</t>
  </si>
  <si>
    <t>Приемник сигналов точного времени антена ГЛОНАСС/GPS для часовой станции ВС-МASTER-S</t>
  </si>
  <si>
    <t>Источник резервного питания для часовой станции, марка UPS Ippon smart Winerr</t>
  </si>
  <si>
    <t>Вторичные часы Simple Q</t>
  </si>
  <si>
    <t>шт</t>
  </si>
  <si>
    <t>ОС-15 №10 от 18.05.2017</t>
  </si>
  <si>
    <t>Блок преобразов.импульсный (БПИ) для ОЗДС</t>
  </si>
  <si>
    <t>Блок высоковольтного усилителя (БВУ) для ОЗДС</t>
  </si>
  <si>
    <t>Барьерный элемент (БЭ) для ОЗДС</t>
  </si>
  <si>
    <t>ОС-15 №13 от 18.05.2017</t>
  </si>
  <si>
    <t>С2000М (клавиатура с двустрочным индикатором ЖКИ к сигналу 20 и 20П ) Болид С2000М</t>
  </si>
  <si>
    <t>Контроллер двухпроводной линии связи С2000КДЛ</t>
  </si>
  <si>
    <t>Извещатель пожарный ручной ИПР513-3АМ</t>
  </si>
  <si>
    <t>Резервный источник питания РИП-12-3\117П1-Р-RS</t>
  </si>
  <si>
    <t>Извещатель пожарный дымовой линейный ИПДЛ52М</t>
  </si>
  <si>
    <t>Расширитель адресный С2000АР2</t>
  </si>
  <si>
    <t>Блок индикации С2000БИ</t>
  </si>
  <si>
    <t>Преобразователь интерфейсов С2000USB</t>
  </si>
  <si>
    <t xml:space="preserve">АРМ "Орион Про" </t>
  </si>
  <si>
    <t>Контрольно-пусковой блок С2000КПБ</t>
  </si>
  <si>
    <t>Персональный компьютер НР</t>
  </si>
  <si>
    <t>Шкаф пожарной сигнализации ШПС НВП"Болид"</t>
  </si>
  <si>
    <t>АРС Back-UPS 1100VA</t>
  </si>
  <si>
    <t>Прибор приемно-контрольный С2000-4</t>
  </si>
  <si>
    <t>Шкаф контрольно-пусковой ШКП-10 НВП "Болид"</t>
  </si>
  <si>
    <t>Шкаф контрольно-пусковой ШКП-30 НВП "Болид"</t>
  </si>
  <si>
    <t xml:space="preserve">Прибор пожарный управления С2000-АСПТ </t>
  </si>
  <si>
    <t>Извещатель пожарный оптико-электронный дымовой неадресный ИП 212 95</t>
  </si>
  <si>
    <t>Блок индикации пожаротушения С2000-ПТ</t>
  </si>
  <si>
    <t>Элемент дистанционного управления ЭДУ513-3М</t>
  </si>
  <si>
    <t>Оповещатель свето-звуковой "Газ уходи!" Молния-24</t>
  </si>
  <si>
    <t>Оповещатель световой "Газ не входи!" Молния-24</t>
  </si>
  <si>
    <t>Оповещатель световой "Автоматика отключена" Молния-24</t>
  </si>
  <si>
    <t>Извещатель охранный точечный магнитоконтактный ИО 102-20А3М</t>
  </si>
  <si>
    <t>Hyperline FO-19BOX-12SC Бокс оптическй 19" на 6 дуплексных проходных адаптеров</t>
  </si>
  <si>
    <t xml:space="preserve">Hyperline FO-19BOX-24SC Бокс оптический 19" на 12 дуплексных SC проходных адаптеров </t>
  </si>
  <si>
    <t>Hyperline TTC-4288-SR-RAL9004 Шкаф напольный 19" 42U</t>
  </si>
  <si>
    <t>Hyperline PP2-19-16-8P8C-C6-110 Патч-панель 19", 1U, 16 портов RJ-45, категория 6, Dual IDC PP2-19-16-8P8C-C6-110</t>
  </si>
  <si>
    <t>Прибор пожарный управления ПОТОК 3Н НВП "Болид"</t>
  </si>
  <si>
    <t>Блок индикации Поток БКИ НВП"Болид"</t>
  </si>
  <si>
    <t>Огнетушитель порошковый ОП-3(3) А,В,С ОП-3(3)</t>
  </si>
  <si>
    <t>Ороситель водяной сплинкерный TY3251 1\2</t>
  </si>
  <si>
    <t>Cигнализатор потока жидкости ДУ80</t>
  </si>
  <si>
    <t>Jedia JPA-4240DP 4-х канальный усилитель мощности</t>
  </si>
  <si>
    <t>Jedia JRG-220A многофункциональный блок реле на 20 каналов</t>
  </si>
  <si>
    <t>Jedia JPD-322A Блок питания с автоматическим включением</t>
  </si>
  <si>
    <t>Jedia JEP-352 Блок автономного аварийного питания</t>
  </si>
  <si>
    <t>Jedia JSS-120A  Автоматический селектор каналов на 20 зон</t>
  </si>
  <si>
    <t>Jedia JES-120A Аварийный переключатель на 20 зон</t>
  </si>
  <si>
    <t>Jedia JEU-211A Блок аварийной сигнализации</t>
  </si>
  <si>
    <t>Jedia JEU-211AMA Плата аварийных сообщений для аварийной панели</t>
  </si>
  <si>
    <t>ЦМО МВ-400-2-3С Модуль вентиляторный потолочный (170*425)</t>
  </si>
  <si>
    <t>Jedia JMPR-110 Проигрыватель CD, MP3, тюнер, поддержка USB и SD</t>
  </si>
  <si>
    <t>Jedia JMA-1410 Микшер-предуселитель</t>
  </si>
  <si>
    <t xml:space="preserve">Jedia JRA-051A Микрофонная консоль </t>
  </si>
  <si>
    <t>Jedia АКБ-65-12 Аккумулятор 12В, 65Ач</t>
  </si>
  <si>
    <t>ЦМО СВ-58АК Полка усиленная</t>
  </si>
  <si>
    <t xml:space="preserve">ЦМО ШТК-М-42.6.8-1ААА Шкаф телекоммуникационный напольный </t>
  </si>
  <si>
    <t>ЦМО КМ-2-50 Комплект монтажный №2</t>
  </si>
  <si>
    <t>Кабель микрофонный 2-х проводной, экранированный КММ-2*0,35 (бухта300м)</t>
  </si>
  <si>
    <t>Jedia LPA-6C Громкоговоритель потолочный</t>
  </si>
  <si>
    <t>Jedia LPA-10W3 Громкоговоритель настенный</t>
  </si>
  <si>
    <t>Базовый блок переговорного устройства Рупор-ДБ НВП "Болид"</t>
  </si>
  <si>
    <t xml:space="preserve">Абонентский блок переговорного устройства Рупор-ДТ </t>
  </si>
  <si>
    <t>Прибор приемно-контрольный Сигнал-20М</t>
  </si>
  <si>
    <t>Резервный источник питания РИП-24 исп.51</t>
  </si>
  <si>
    <t>Шкаф контрольно-пусковой ШКП-4 НВП "Болид"</t>
  </si>
  <si>
    <t>Cтанция обьектовая исп.02</t>
  </si>
  <si>
    <t>110</t>
  </si>
  <si>
    <t>10</t>
  </si>
  <si>
    <t>6</t>
  </si>
  <si>
    <t>2</t>
  </si>
  <si>
    <t>441</t>
  </si>
  <si>
    <t>27</t>
  </si>
  <si>
    <t>4</t>
  </si>
  <si>
    <t>ОС-15 №14 от 18.05.2017</t>
  </si>
  <si>
    <t>LTV CNM-820 48 (2.8-12 мм), IP-видеокамера с ИК-подсветкой антивандальная</t>
  </si>
  <si>
    <t>LTV CNM-810 48 (2.8-12мм), IP-видеокамера с ИК-подсветкой антивандальная</t>
  </si>
  <si>
    <t>APC Smart-UPS 750VA USB RM 1U 230V (SUA750RMI1U), источник бесперебойного питания</t>
  </si>
  <si>
    <t xml:space="preserve">AL-400 Premium (серый)  Электромагнитный замок </t>
  </si>
  <si>
    <t>Моллюск-12/1,3 DIN, Источник питания для питания радиоэлектронных 
устройств широкого применения напряжением 12 В постоянного тока от сети переменного тока напряжением 220 В</t>
  </si>
  <si>
    <t>Ethernet-коммутатор MES2124P,24 порта 10/100/1000 Base-T (PoE/PoE+),4 порта 10/100/1000 Base-T/1000</t>
  </si>
  <si>
    <t>Hyperline PP-19-24-8P8C-C5e-SH-110D, Патч-панель 19'', 24 порта RJ-45 полн. экран., категория 5e, D</t>
  </si>
  <si>
    <t>Delta DTM 1217, Свинцово-кислотный аккумулятор, 12В, 17Ач</t>
  </si>
  <si>
    <t>Delta DTM 1207, Свинцово-кислотный аккумулятор, 12В, 7Ач</t>
  </si>
  <si>
    <t>Шкаф настенный 19", 15U, 771х600х55 стеклянная дверь</t>
  </si>
  <si>
    <t>Macroscop NVR-Spec-LAD-75-2 Сетевой видеорегистратор</t>
  </si>
  <si>
    <t>Macroscop NVR-Spec-LAD-75-3 Сетевой видеорегистратор</t>
  </si>
  <si>
    <t>Болид Proxy-2МА Cчитыватель бесконтактный</t>
  </si>
  <si>
    <t>ШПС, Шкаф пожарной сигнализации с резервным источником питания</t>
  </si>
  <si>
    <t>Доводчик для дверей DORMA TS-73V</t>
  </si>
  <si>
    <t>Болид БРИЗ Блок разветвительно-изолирующий</t>
  </si>
  <si>
    <t>Блок коммутации CDS-4CM</t>
  </si>
  <si>
    <t>Болид С2000-2 - Контроллер доступа на два считывателя. Интерфейс Touch Memory или Виганд. Объем памяти – 4000 пользователей. Два охранных шлейфа и два выходных реле</t>
  </si>
  <si>
    <t>Видеодомофон цветной CDV-35A</t>
  </si>
  <si>
    <t>LTV-MCL-3223, 32" LED-монитор</t>
  </si>
  <si>
    <t>Вызывная панель цветная DRC-41QC</t>
  </si>
  <si>
    <t>LTV-BMW-210-E, кронштейн настенный</t>
  </si>
  <si>
    <t>Видеодомофон цветной CAV-71B</t>
  </si>
  <si>
    <t xml:space="preserve">Разъем RJ–45 </t>
  </si>
  <si>
    <t>Экскон Замок электромагнитный AL-300 Premium</t>
  </si>
  <si>
    <t xml:space="preserve">Dorma TS-71 Доводчик для дверей </t>
  </si>
  <si>
    <t>Экскон Комплект монтажа электромагнитного замка MK AL-300PR</t>
  </si>
  <si>
    <t>Болид С2000-КДЛ - Контроль по двухпроводной линии до 127 зон (шлейфов, адресных извещателей или реле) через «С2000-АР1», «С2000-АР2», «С2000-АР8», «ДИП-34А», «С2000-ИП», «ИПР-513-3А», «С2000-ИК», «С2000-СТ», «С2000-СП2»» и т.п. с питанием от этой линии. Управление от АРМ или пульта «С2000»</t>
  </si>
  <si>
    <t>Болид С2000-БИ SMD - Блок индикации для отображения 60 разделов на двухцветных светодиодных индикаторах и 8 системных индикаторах. Интерфейс RS-485, питание от 10 до 28 В</t>
  </si>
  <si>
    <t>Болид С2000-СП1 - Релейный блок - 4 исполнительных реле с переключаемыми контактами, 250 В- 10 А. Интерфейс - RS-485. Управление от пульта "С2000" или АРМ</t>
  </si>
  <si>
    <t>Болид С2000-ПИ - Преобразователь интерфейсов RS-232 - RS-485, повторитель интерфейса RS-485</t>
  </si>
  <si>
    <t>Болид С2000-КТ Извещатель охранный ручной точечный электроконтактный адресный</t>
  </si>
  <si>
    <t>Болид С2000-ИК исп. 03 Извещатель объемный охранный оптико-электронный адресный</t>
  </si>
  <si>
    <t>Болид С2000-СТ Извещатель охранный поверхностный звуковой адресный</t>
  </si>
  <si>
    <t>Болид С2000-СМК Извещатель охранные магнитоконтактный адресный накладной</t>
  </si>
  <si>
    <t>Болид "Орион Про" сервер - Сервер системы «Орион Про» с ключом защиты. Передача информации из базы данных рабочим местам системы (поставляется с ключом защиты)</t>
  </si>
  <si>
    <t>Болид ПО Оперативная задача «ОЗ Орион Про» исп.127</t>
  </si>
  <si>
    <t>Болид "Орион Про" Администратор базы данных - Заполнение информацией базы данных системы «Орион Про»</t>
  </si>
  <si>
    <t>Болид С2000М - Пульт контроля и управления с двухстрочным ЖКИ индикатором, количество разделов - 511, шлейфов (зон) - 2048</t>
  </si>
  <si>
    <t>Болид С2000-2 - Контроллер доступа на два считывателя. Интерфейс Touch Memory или Виганд. Объем памяти – 4000 пользователей. Два охранных шлейфа и два выходных реле.</t>
  </si>
  <si>
    <t>Болид С2000-4 - Контроль 4 шлейфов, возможность программирования параметров, два релейных выхода ( с функциями управления сиреной, лампой, замком, ПЦН и т.п.), вход Touch Memory (до 512 ключей), внутренний буфер – 255 событий, интерфейс RS-485, питание от 10 до 28 В</t>
  </si>
  <si>
    <t>Болид РИП-12 исп. 03 Источник питания резервированный</t>
  </si>
  <si>
    <t>Болид Proxy-USB-МА - Считыватель проксимити карты EM-Marin и "Мифайр". Исполнение – настольный.</t>
  </si>
  <si>
    <t>ОС-15 №16 от 18.05.2017</t>
  </si>
  <si>
    <r>
      <t>Наименование работ:</t>
    </r>
    <r>
      <rPr>
        <u/>
        <sz val="10"/>
        <color theme="1"/>
        <rFont val="Times New Roman"/>
        <family val="1"/>
        <charset val="204"/>
      </rPr>
      <t xml:space="preserve"> Слаботочные системы</t>
    </r>
  </si>
  <si>
    <t>ЧС</t>
  </si>
  <si>
    <t>ОЗДС</t>
  </si>
  <si>
    <t>СКУД</t>
  </si>
  <si>
    <t>ОС</t>
  </si>
  <si>
    <t>АУПС</t>
  </si>
  <si>
    <t>СОУЭ</t>
  </si>
  <si>
    <t>АСПС</t>
  </si>
  <si>
    <t>?</t>
  </si>
  <si>
    <t>АУПТ</t>
  </si>
  <si>
    <t>АГПТ</t>
  </si>
  <si>
    <t>СК С</t>
  </si>
  <si>
    <t>СКС</t>
  </si>
  <si>
    <t>СОТ</t>
  </si>
  <si>
    <t>СКУД,ОС</t>
  </si>
  <si>
    <t>Акт выполненных работ, по которому списываются материалы  КС2 № 29 от 05.07.2017 г.</t>
  </si>
  <si>
    <t>Составили настоящий акт о том, что за период с 16.06.2017 по 05.07.2017. «Подрядчиком» использованы полученные у «Заказчика» следующие давальческие материалы:</t>
  </si>
  <si>
    <r>
      <t xml:space="preserve">Договор № </t>
    </r>
    <r>
      <rPr>
        <u/>
        <sz val="10"/>
        <color theme="1"/>
        <rFont val="Times New Roman"/>
        <family val="1"/>
        <charset val="204"/>
      </rPr>
      <t>50104/05-05003/54-2015</t>
    </r>
    <r>
      <rPr>
        <sz val="10"/>
        <color theme="1"/>
        <rFont val="Times New Roman"/>
        <family val="1"/>
        <charset val="204"/>
      </rPr>
      <t xml:space="preserve"> от «02» </t>
    </r>
    <r>
      <rPr>
        <u/>
        <sz val="10"/>
        <color theme="1"/>
        <rFont val="Times New Roman"/>
        <family val="1"/>
        <charset val="204"/>
      </rPr>
      <t>сентября</t>
    </r>
    <r>
      <rPr>
        <sz val="10"/>
        <color theme="1"/>
        <rFont val="Times New Roman"/>
        <family val="1"/>
        <charset val="204"/>
      </rPr>
      <t xml:space="preserve"> 2015 г.</t>
    </r>
  </si>
  <si>
    <t>Управляющий партнер АО "ПРОМСТРОЙСЕРВИС" доверенность №9 от 26.07.2017г</t>
  </si>
  <si>
    <t>Отчет № 2-ОС</t>
  </si>
  <si>
    <t>Акт выполненных работ, по которому списываются материалы  КС2 № 33 от 31.07.2017 г.</t>
  </si>
  <si>
    <t>Составили настоящий акт о том, что за период с 28.07.2017 по 31.07.2017. «Подрядчиком» использованы полученные у «Заказчика» следующие давальческие материалы:</t>
  </si>
  <si>
    <t>Раздел</t>
  </si>
  <si>
    <t>НЕ ИСПОЛЬЗОВАЛИ</t>
  </si>
  <si>
    <t>АСПС, УИСПП</t>
  </si>
  <si>
    <t>АУГПТ</t>
  </si>
  <si>
    <t>СОУЭ 2ШТ</t>
  </si>
  <si>
    <t>сот 3</t>
  </si>
  <si>
    <t>АПС</t>
  </si>
  <si>
    <t>СОУЭ,АУПТ</t>
  </si>
  <si>
    <t>6 Аупт</t>
  </si>
  <si>
    <t>УИСПП</t>
  </si>
  <si>
    <t>Отчет №</t>
  </si>
  <si>
    <t>Приложение № 12</t>
  </si>
  <si>
    <t>к  Договору № ________________ от _________</t>
  </si>
  <si>
    <t>Форма</t>
  </si>
  <si>
    <t>ИТОГО:</t>
  </si>
  <si>
    <t>Акт выполненных работ, по которому списываются материалы  № _______ от _______ 2019 г.</t>
  </si>
  <si>
    <t>Мы нижеподписавшиеся, «Подрядчик» _____________________________________________________ и «Заказчик» ______________________________________</t>
  </si>
  <si>
    <t>Объект: ___________________________________________________________________________________</t>
  </si>
  <si>
    <t>Наименование работ: ________________________________________________________________________</t>
  </si>
  <si>
    <t>Составили настоящий акт о том, что за период _______________ «Подрядчиком» использованы полученные у «Заказчика» следующие давальческие материалы:</t>
  </si>
  <si>
    <t>Утверждаю:</t>
  </si>
  <si>
    <t>Заказчик</t>
  </si>
  <si>
    <t>ООО «ОДПС Сколково»</t>
  </si>
  <si>
    <t>М.П</t>
  </si>
  <si>
    <t xml:space="preserve">«__»___________________________2019 г.  </t>
  </si>
  <si>
    <t>_________________________ /___________/</t>
  </si>
  <si>
    <r>
      <t xml:space="preserve">Договор № </t>
    </r>
    <r>
      <rPr>
        <u/>
        <sz val="14"/>
        <color theme="1"/>
        <rFont val="Times New Roman"/>
        <family val="1"/>
        <charset val="204"/>
      </rPr>
      <t>___________________</t>
    </r>
    <r>
      <rPr>
        <sz val="14"/>
        <color theme="1"/>
        <rFont val="Times New Roman"/>
        <family val="1"/>
        <charset val="204"/>
      </rPr>
      <t xml:space="preserve"> от «____» _____________ 2019 г.</t>
    </r>
  </si>
  <si>
    <t>Подрядчик</t>
  </si>
  <si>
    <t>об использовании давальческих материалов/оборудования</t>
  </si>
  <si>
    <t xml:space="preserve">Генеральный директор </t>
  </si>
  <si>
    <t>______________________  А.С. Савченко</t>
  </si>
  <si>
    <t>_____________________  /____________/</t>
  </si>
  <si>
    <t>Форма отчета согласована: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</si>
</sst>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23" fillId="0" borderId="0" applyNumberFormat="0" applyFill="0" applyBorder="0" applyAlignment="0" applyProtection="0"/>
    <xf numFmtId="0" fontId="10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  <xf numFmtId="0" fontId="32" fillId="0" borderId="0"/>
  </cellStyleXfs>
  <cellXfs count="107">
    <xf numFmtId="0" fontId="0" fillId="0" borderId="0" xfId="0"/>
    <xf numFmtId="0" fontId="4" fillId="0" borderId="0" xfId="0" applyFont="1" applyFill="1" applyAlignment="1">
      <alignment vertical="center"/>
    </xf>
    <xf numFmtId="0" fontId="7" fillId="0" borderId="0" xfId="0" applyFont="1" applyFill="1"/>
    <xf numFmtId="0" fontId="5" fillId="0" borderId="0" xfId="0" applyFont="1" applyFill="1"/>
    <xf numFmtId="0" fontId="9" fillId="0" borderId="0" xfId="0" applyFont="1" applyFill="1"/>
    <xf numFmtId="4" fontId="7" fillId="0" borderId="0" xfId="0" applyNumberFormat="1" applyFont="1" applyFill="1"/>
    <xf numFmtId="0" fontId="9" fillId="0" borderId="0" xfId="0" applyNumberFormat="1" applyFont="1" applyFill="1"/>
    <xf numFmtId="4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" fontId="29" fillId="0" borderId="12" xfId="0" applyNumberFormat="1" applyFont="1" applyFill="1" applyBorder="1" applyAlignment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wrapText="1"/>
    </xf>
    <xf numFmtId="164" fontId="29" fillId="0" borderId="13" xfId="0" applyNumberFormat="1" applyFont="1" applyFill="1" applyBorder="1" applyAlignment="1"/>
    <xf numFmtId="164" fontId="29" fillId="0" borderId="11" xfId="0" applyNumberFormat="1" applyFont="1" applyFill="1" applyBorder="1" applyAlignment="1"/>
    <xf numFmtId="164" fontId="29" fillId="0" borderId="12" xfId="0" applyNumberFormat="1" applyFont="1" applyFill="1" applyBorder="1" applyAlignment="1"/>
    <xf numFmtId="0" fontId="30" fillId="0" borderId="1" xfId="0" applyNumberFormat="1" applyFont="1" applyBorder="1" applyAlignment="1">
      <alignment wrapText="1"/>
    </xf>
    <xf numFmtId="0" fontId="31" fillId="0" borderId="1" xfId="0" applyNumberFormat="1" applyFont="1" applyBorder="1" applyAlignment="1">
      <alignment wrapText="1"/>
    </xf>
    <xf numFmtId="0" fontId="30" fillId="0" borderId="1" xfId="0" applyNumberFormat="1" applyFont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4" fontId="29" fillId="0" borderId="1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vertical="center" wrapText="1"/>
    </xf>
    <xf numFmtId="0" fontId="27" fillId="0" borderId="12" xfId="0" applyFont="1" applyFill="1" applyBorder="1" applyAlignment="1">
      <alignment vertical="center" wrapText="1"/>
    </xf>
    <xf numFmtId="4" fontId="27" fillId="0" borderId="12" xfId="0" applyNumberFormat="1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9" fillId="33" borderId="0" xfId="0" applyFont="1" applyFill="1"/>
    <xf numFmtId="0" fontId="5" fillId="33" borderId="1" xfId="0" applyFont="1" applyFill="1" applyBorder="1" applyAlignment="1">
      <alignment horizontal="center" vertical="center" wrapText="1"/>
    </xf>
    <xf numFmtId="4" fontId="29" fillId="33" borderId="12" xfId="0" applyNumberFormat="1" applyFont="1" applyFill="1" applyBorder="1" applyAlignment="1">
      <alignment horizontal="center" vertical="center"/>
    </xf>
    <xf numFmtId="4" fontId="29" fillId="34" borderId="12" xfId="0" applyNumberFormat="1" applyFont="1" applyFill="1" applyBorder="1" applyAlignment="1">
      <alignment horizontal="center" vertical="center"/>
    </xf>
    <xf numFmtId="4" fontId="29" fillId="35" borderId="12" xfId="0" applyNumberFormat="1" applyFont="1" applyFill="1" applyBorder="1" applyAlignment="1">
      <alignment horizontal="center" vertical="center"/>
    </xf>
    <xf numFmtId="164" fontId="29" fillId="33" borderId="12" xfId="0" applyNumberFormat="1" applyFont="1" applyFill="1" applyBorder="1" applyAlignment="1"/>
    <xf numFmtId="4" fontId="7" fillId="33" borderId="0" xfId="0" applyNumberFormat="1" applyFont="1" applyFill="1"/>
    <xf numFmtId="0" fontId="3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4" borderId="0" xfId="0" applyFont="1" applyFill="1" applyAlignment="1">
      <alignment horizontal="center" vertical="center"/>
    </xf>
    <xf numFmtId="0" fontId="33" fillId="36" borderId="0" xfId="0" applyFont="1" applyFill="1"/>
    <xf numFmtId="0" fontId="34" fillId="36" borderId="0" xfId="0" applyFont="1" applyFill="1"/>
    <xf numFmtId="4" fontId="33" fillId="36" borderId="0" xfId="0" applyNumberFormat="1" applyFont="1" applyFill="1"/>
    <xf numFmtId="0" fontId="34" fillId="36" borderId="0" xfId="0" applyNumberFormat="1" applyFont="1" applyFill="1"/>
    <xf numFmtId="4" fontId="33" fillId="36" borderId="0" xfId="0" applyNumberFormat="1" applyFont="1" applyFill="1" applyAlignment="1">
      <alignment horizontal="right"/>
    </xf>
    <xf numFmtId="4" fontId="33" fillId="36" borderId="0" xfId="0" applyNumberFormat="1" applyFont="1" applyFill="1" applyAlignment="1">
      <alignment horizontal="right" vertical="center"/>
    </xf>
    <xf numFmtId="0" fontId="33" fillId="36" borderId="0" xfId="0" applyFont="1" applyFill="1" applyAlignment="1">
      <alignment horizontal="left" vertical="top"/>
    </xf>
    <xf numFmtId="0" fontId="33" fillId="36" borderId="0" xfId="0" applyFont="1" applyFill="1" applyAlignment="1">
      <alignment vertical="center"/>
    </xf>
    <xf numFmtId="0" fontId="36" fillId="36" borderId="0" xfId="0" applyFont="1" applyFill="1" applyAlignment="1">
      <alignment vertical="center"/>
    </xf>
    <xf numFmtId="0" fontId="34" fillId="36" borderId="0" xfId="0" applyFont="1" applyFill="1" applyAlignment="1">
      <alignment horizontal="center" vertical="center"/>
    </xf>
    <xf numFmtId="0" fontId="33" fillId="36" borderId="0" xfId="0" applyFont="1" applyFill="1" applyAlignment="1">
      <alignment horizontal="center" vertical="center"/>
    </xf>
    <xf numFmtId="0" fontId="33" fillId="36" borderId="1" xfId="0" applyFont="1" applyFill="1" applyBorder="1" applyAlignment="1">
      <alignment horizontal="center" vertical="center" wrapText="1"/>
    </xf>
    <xf numFmtId="4" fontId="33" fillId="36" borderId="1" xfId="0" applyNumberFormat="1" applyFont="1" applyFill="1" applyBorder="1" applyAlignment="1">
      <alignment horizontal="center" vertical="center" wrapText="1"/>
    </xf>
    <xf numFmtId="0" fontId="33" fillId="36" borderId="1" xfId="0" applyNumberFormat="1" applyFont="1" applyFill="1" applyBorder="1" applyAlignment="1">
      <alignment horizontal="center" vertical="center" wrapText="1"/>
    </xf>
    <xf numFmtId="14" fontId="33" fillId="36" borderId="1" xfId="0" applyNumberFormat="1" applyFont="1" applyFill="1" applyBorder="1" applyAlignment="1">
      <alignment vertical="center" wrapText="1"/>
    </xf>
    <xf numFmtId="0" fontId="36" fillId="36" borderId="1" xfId="0" applyNumberFormat="1" applyFont="1" applyFill="1" applyBorder="1" applyAlignment="1">
      <alignment wrapText="1"/>
    </xf>
    <xf numFmtId="0" fontId="36" fillId="36" borderId="1" xfId="0" applyNumberFormat="1" applyFont="1" applyFill="1" applyBorder="1" applyAlignment="1">
      <alignment horizontal="center" vertical="center" wrapText="1"/>
    </xf>
    <xf numFmtId="4" fontId="33" fillId="36" borderId="1" xfId="0" applyNumberFormat="1" applyFont="1" applyFill="1" applyBorder="1" applyAlignment="1">
      <alignment horizontal="center" vertical="center"/>
    </xf>
    <xf numFmtId="14" fontId="33" fillId="36" borderId="1" xfId="0" applyNumberFormat="1" applyFont="1" applyFill="1" applyBorder="1" applyAlignment="1">
      <alignment horizontal="center" vertical="center" wrapText="1"/>
    </xf>
    <xf numFmtId="0" fontId="36" fillId="36" borderId="1" xfId="0" applyFont="1" applyFill="1" applyBorder="1" applyAlignment="1">
      <alignment vertical="center" wrapText="1"/>
    </xf>
    <xf numFmtId="4" fontId="36" fillId="36" borderId="1" xfId="0" applyNumberFormat="1" applyFont="1" applyFill="1" applyBorder="1" applyAlignment="1"/>
    <xf numFmtId="4" fontId="33" fillId="36" borderId="1" xfId="0" applyNumberFormat="1" applyFont="1" applyFill="1" applyBorder="1" applyAlignment="1"/>
    <xf numFmtId="164" fontId="33" fillId="36" borderId="1" xfId="0" applyNumberFormat="1" applyFont="1" applyFill="1" applyBorder="1" applyAlignment="1"/>
    <xf numFmtId="0" fontId="34" fillId="36" borderId="0" xfId="0" applyFont="1" applyFill="1" applyAlignment="1">
      <alignment horizontal="center" vertical="center" wrapText="1"/>
    </xf>
    <xf numFmtId="0" fontId="33" fillId="36" borderId="0" xfId="0" applyFont="1" applyFill="1" applyAlignment="1">
      <alignment wrapText="1"/>
    </xf>
    <xf numFmtId="0" fontId="33" fillId="36" borderId="0" xfId="0" applyFont="1" applyFill="1" applyAlignment="1">
      <alignment vertical="center" wrapText="1"/>
    </xf>
    <xf numFmtId="0" fontId="33" fillId="36" borderId="0" xfId="0" applyFont="1" applyFill="1" applyAlignment="1">
      <alignment horizontal="center" vertical="center" wrapText="1"/>
    </xf>
    <xf numFmtId="0" fontId="33" fillId="36" borderId="0" xfId="0" applyFont="1" applyFill="1" applyAlignment="1">
      <alignment horizontal="left" vertical="center"/>
    </xf>
    <xf numFmtId="0" fontId="37" fillId="36" borderId="0" xfId="0" applyFont="1" applyFill="1"/>
    <xf numFmtId="0" fontId="38" fillId="36" borderId="0" xfId="0" applyFont="1" applyFill="1"/>
    <xf numFmtId="4" fontId="37" fillId="36" borderId="0" xfId="0" applyNumberFormat="1" applyFont="1" applyFill="1"/>
    <xf numFmtId="0" fontId="38" fillId="36" borderId="0" xfId="0" applyNumberFormat="1" applyFont="1" applyFill="1"/>
    <xf numFmtId="0" fontId="3" fillId="0" borderId="0" xfId="0" applyFont="1" applyFill="1" applyAlignment="1">
      <alignment horizontal="left" vertical="center" wrapText="1"/>
    </xf>
    <xf numFmtId="0" fontId="8" fillId="0" borderId="12" xfId="0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" fontId="7" fillId="0" borderId="0" xfId="0" applyNumberFormat="1" applyFont="1" applyFill="1" applyAlignment="1">
      <alignment horizontal="left" wrapText="1"/>
    </xf>
    <xf numFmtId="14" fontId="5" fillId="0" borderId="14" xfId="0" applyNumberFormat="1" applyFont="1" applyFill="1" applyBorder="1" applyAlignment="1">
      <alignment horizontal="center" vertical="center" wrapText="1"/>
    </xf>
    <xf numFmtId="14" fontId="5" fillId="0" borderId="15" xfId="0" applyNumberFormat="1" applyFont="1" applyFill="1" applyBorder="1" applyAlignment="1">
      <alignment horizontal="center" vertical="center" wrapText="1"/>
    </xf>
    <xf numFmtId="14" fontId="5" fillId="0" borderId="16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4" fillId="36" borderId="1" xfId="0" applyFont="1" applyFill="1" applyBorder="1" applyAlignment="1">
      <alignment horizontal="right" vertical="center" wrapText="1"/>
    </xf>
    <xf numFmtId="0" fontId="34" fillId="36" borderId="0" xfId="0" applyFont="1" applyFill="1" applyAlignment="1">
      <alignment horizontal="center" vertical="center" wrapText="1"/>
    </xf>
    <xf numFmtId="0" fontId="34" fillId="36" borderId="0" xfId="0" applyFont="1" applyFill="1" applyAlignment="1">
      <alignment horizontal="left" vertical="center" wrapText="1"/>
    </xf>
    <xf numFmtId="0" fontId="34" fillId="36" borderId="0" xfId="0" applyNumberFormat="1" applyFont="1" applyFill="1" applyAlignment="1">
      <alignment horizontal="center" vertical="center"/>
    </xf>
    <xf numFmtId="0" fontId="33" fillId="36" borderId="1" xfId="0" applyFont="1" applyFill="1" applyBorder="1" applyAlignment="1">
      <alignment horizontal="center" vertical="center" wrapText="1"/>
    </xf>
    <xf numFmtId="0" fontId="33" fillId="36" borderId="0" xfId="0" applyFont="1" applyFill="1" applyAlignment="1">
      <alignment horizontal="left" vertical="top"/>
    </xf>
    <xf numFmtId="0" fontId="33" fillId="36" borderId="0" xfId="0" applyFont="1" applyFill="1" applyAlignment="1">
      <alignment horizontal="right"/>
    </xf>
    <xf numFmtId="0" fontId="33" fillId="36" borderId="0" xfId="0" applyFont="1" applyFill="1" applyAlignment="1">
      <alignment horizontal="left" vertical="center" wrapText="1"/>
    </xf>
    <xf numFmtId="0" fontId="38" fillId="36" borderId="0" xfId="0" applyFont="1" applyFill="1" applyAlignment="1">
      <alignment horizontal="center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8"/>
  <sheetViews>
    <sheetView topLeftCell="M1" zoomScaleNormal="100" workbookViewId="0">
      <selection activeCell="B7" sqref="B7"/>
    </sheetView>
  </sheetViews>
  <sheetFormatPr defaultColWidth="9.140625" defaultRowHeight="15" x14ac:dyDescent="0.25"/>
  <cols>
    <col min="1" max="3" width="9.140625" style="2"/>
    <col min="4" max="4" width="13" style="2" customWidth="1"/>
    <col min="5" max="5" width="53.28515625" style="2" customWidth="1"/>
    <col min="6" max="6" width="6" style="3" customWidth="1"/>
    <col min="7" max="7" width="9.140625" style="4"/>
    <col min="8" max="8" width="13.140625" style="5" customWidth="1"/>
    <col min="9" max="9" width="14.140625" style="5" customWidth="1"/>
    <col min="10" max="10" width="9.140625" style="6" customWidth="1"/>
    <col min="11" max="11" width="13" style="5" customWidth="1"/>
    <col min="12" max="12" width="14.42578125" style="5" customWidth="1"/>
    <col min="13" max="13" width="9.140625" style="4" customWidth="1"/>
    <col min="14" max="14" width="13.42578125" style="5" customWidth="1"/>
    <col min="15" max="15" width="13.85546875" style="5" customWidth="1"/>
    <col min="16" max="16" width="9.140625" style="4" customWidth="1"/>
    <col min="17" max="17" width="12.85546875" style="5" customWidth="1"/>
    <col min="18" max="18" width="14.42578125" style="5" customWidth="1"/>
    <col min="19" max="19" width="0" style="37" hidden="1" customWidth="1"/>
    <col min="20" max="20" width="12" style="2" customWidth="1"/>
    <col min="21" max="16384" width="9.140625" style="2"/>
  </cols>
  <sheetData>
    <row r="1" spans="2:19" ht="15.75" x14ac:dyDescent="0.25">
      <c r="B1" s="1"/>
    </row>
    <row r="2" spans="2:19" ht="15.75" x14ac:dyDescent="0.25">
      <c r="I2" s="95" t="s">
        <v>24</v>
      </c>
      <c r="J2" s="95"/>
      <c r="K2" s="95"/>
    </row>
    <row r="3" spans="2:19" ht="15.75" x14ac:dyDescent="0.25">
      <c r="J3" s="29" t="s">
        <v>0</v>
      </c>
    </row>
    <row r="4" spans="2:19" ht="15.75" x14ac:dyDescent="0.25">
      <c r="R4" s="7"/>
    </row>
    <row r="5" spans="2:19" ht="15" customHeight="1" x14ac:dyDescent="0.25">
      <c r="B5" s="31" t="s">
        <v>21</v>
      </c>
      <c r="C5" s="31"/>
      <c r="D5" s="31"/>
      <c r="E5" s="31"/>
      <c r="F5" s="31"/>
      <c r="G5" s="31"/>
      <c r="H5" s="31"/>
      <c r="I5" s="31"/>
    </row>
    <row r="6" spans="2:19" x14ac:dyDescent="0.25">
      <c r="B6" s="96" t="s">
        <v>145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8"/>
    </row>
    <row r="7" spans="2:19" x14ac:dyDescent="0.25">
      <c r="B7" s="9" t="s">
        <v>162</v>
      </c>
    </row>
    <row r="8" spans="2:19" x14ac:dyDescent="0.25">
      <c r="B8" s="10" t="s">
        <v>160</v>
      </c>
    </row>
    <row r="9" spans="2:19" x14ac:dyDescent="0.25">
      <c r="B9" s="10" t="s">
        <v>16</v>
      </c>
    </row>
    <row r="10" spans="2:19" x14ac:dyDescent="0.25">
      <c r="B10" s="10" t="s">
        <v>161</v>
      </c>
    </row>
    <row r="11" spans="2:19" ht="15.75" x14ac:dyDescent="0.25">
      <c r="B11" s="11"/>
    </row>
    <row r="12" spans="2:19" s="12" customFormat="1" x14ac:dyDescent="0.25">
      <c r="B12" s="30"/>
      <c r="C12" s="30"/>
      <c r="D12" s="30"/>
      <c r="E12" s="30"/>
      <c r="F12" s="30"/>
      <c r="G12" s="97" t="s">
        <v>1</v>
      </c>
      <c r="H12" s="97"/>
      <c r="I12" s="97"/>
      <c r="J12" s="97" t="s">
        <v>2</v>
      </c>
      <c r="K12" s="97"/>
      <c r="L12" s="97"/>
      <c r="M12" s="97" t="s">
        <v>3</v>
      </c>
      <c r="N12" s="97"/>
      <c r="O12" s="97"/>
      <c r="P12" s="97" t="s">
        <v>4</v>
      </c>
      <c r="Q12" s="97"/>
      <c r="R12" s="97"/>
    </row>
    <row r="13" spans="2:19" s="12" customFormat="1" ht="56.25" x14ac:dyDescent="0.25">
      <c r="B13" s="30" t="s">
        <v>13</v>
      </c>
      <c r="C13" s="30" t="s">
        <v>14</v>
      </c>
      <c r="D13" s="30" t="s">
        <v>15</v>
      </c>
      <c r="E13" s="30" t="s">
        <v>5</v>
      </c>
      <c r="F13" s="30" t="s">
        <v>6</v>
      </c>
      <c r="G13" s="30" t="s">
        <v>7</v>
      </c>
      <c r="H13" s="13" t="s">
        <v>8</v>
      </c>
      <c r="I13" s="13" t="s">
        <v>9</v>
      </c>
      <c r="J13" s="14" t="s">
        <v>7</v>
      </c>
      <c r="K13" s="13" t="s">
        <v>8</v>
      </c>
      <c r="L13" s="13" t="s">
        <v>9</v>
      </c>
      <c r="M13" s="36" t="s">
        <v>7</v>
      </c>
      <c r="N13" s="13" t="s">
        <v>8</v>
      </c>
      <c r="O13" s="13" t="s">
        <v>9</v>
      </c>
      <c r="P13" s="30" t="s">
        <v>7</v>
      </c>
      <c r="Q13" s="13" t="s">
        <v>8</v>
      </c>
      <c r="R13" s="13" t="s">
        <v>9</v>
      </c>
      <c r="S13" s="38" t="s">
        <v>7</v>
      </c>
    </row>
    <row r="14" spans="2:19" s="16" customFormat="1" ht="22.5" customHeight="1" x14ac:dyDescent="0.2">
      <c r="B14" s="30"/>
      <c r="C14" s="30"/>
      <c r="D14" s="92" t="s">
        <v>30</v>
      </c>
      <c r="E14" s="24" t="s">
        <v>25</v>
      </c>
      <c r="F14" s="23" t="s">
        <v>29</v>
      </c>
      <c r="G14" s="25">
        <v>1</v>
      </c>
      <c r="H14" s="25">
        <v>47457.63</v>
      </c>
      <c r="I14" s="26">
        <f>H14*G14</f>
        <v>47457.63</v>
      </c>
      <c r="J14" s="27">
        <f>G14</f>
        <v>1</v>
      </c>
      <c r="K14" s="25">
        <f>H14</f>
        <v>47457.63</v>
      </c>
      <c r="L14" s="27">
        <f>K14*J14</f>
        <v>47457.63</v>
      </c>
      <c r="M14" s="27"/>
      <c r="N14" s="25">
        <f>K14</f>
        <v>47457.63</v>
      </c>
      <c r="O14" s="27">
        <f>N14*M14</f>
        <v>0</v>
      </c>
      <c r="P14" s="27">
        <f>J14-M14</f>
        <v>1</v>
      </c>
      <c r="Q14" s="25">
        <f>N14</f>
        <v>47457.63</v>
      </c>
      <c r="R14" s="26">
        <f>Q14*P14</f>
        <v>47457.63</v>
      </c>
      <c r="S14" s="39" t="s">
        <v>146</v>
      </c>
    </row>
    <row r="15" spans="2:19" s="16" customFormat="1" ht="25.5" x14ac:dyDescent="0.2">
      <c r="B15" s="32"/>
      <c r="C15" s="32"/>
      <c r="D15" s="93"/>
      <c r="E15" s="24" t="s">
        <v>26</v>
      </c>
      <c r="F15" s="23" t="s">
        <v>29</v>
      </c>
      <c r="G15" s="25">
        <v>1</v>
      </c>
      <c r="H15" s="25">
        <v>8474.58</v>
      </c>
      <c r="I15" s="26">
        <f t="shared" ref="I15:I78" si="0">H15*G15</f>
        <v>8474.58</v>
      </c>
      <c r="J15" s="27">
        <f t="shared" ref="J15:J78" si="1">G15</f>
        <v>1</v>
      </c>
      <c r="K15" s="25">
        <f t="shared" ref="K15:K78" si="2">H15</f>
        <v>8474.58</v>
      </c>
      <c r="L15" s="27">
        <f t="shared" ref="L15:L78" si="3">K15*J15</f>
        <v>8474.58</v>
      </c>
      <c r="M15" s="27"/>
      <c r="N15" s="25">
        <f t="shared" ref="N15:N78" si="4">K15</f>
        <v>8474.58</v>
      </c>
      <c r="O15" s="27">
        <f t="shared" ref="O15:O78" si="5">N15*M15</f>
        <v>0</v>
      </c>
      <c r="P15" s="27">
        <f t="shared" ref="P15:P78" si="6">J15-M15</f>
        <v>1</v>
      </c>
      <c r="Q15" s="25">
        <f t="shared" ref="Q15:Q78" si="7">N15</f>
        <v>8474.58</v>
      </c>
      <c r="R15" s="26">
        <f t="shared" ref="R15:R78" si="8">Q15*P15</f>
        <v>8474.58</v>
      </c>
      <c r="S15" s="39" t="s">
        <v>146</v>
      </c>
    </row>
    <row r="16" spans="2:19" s="16" customFormat="1" ht="25.5" x14ac:dyDescent="0.2">
      <c r="B16" s="32"/>
      <c r="C16" s="32"/>
      <c r="D16" s="93"/>
      <c r="E16" s="24" t="s">
        <v>27</v>
      </c>
      <c r="F16" s="23" t="s">
        <v>29</v>
      </c>
      <c r="G16" s="25">
        <v>1</v>
      </c>
      <c r="H16" s="25">
        <v>20000</v>
      </c>
      <c r="I16" s="26">
        <f t="shared" si="0"/>
        <v>20000</v>
      </c>
      <c r="J16" s="27">
        <f t="shared" si="1"/>
        <v>1</v>
      </c>
      <c r="K16" s="25">
        <f t="shared" si="2"/>
        <v>20000</v>
      </c>
      <c r="L16" s="27">
        <f t="shared" si="3"/>
        <v>20000</v>
      </c>
      <c r="M16" s="27"/>
      <c r="N16" s="25">
        <f t="shared" si="4"/>
        <v>20000</v>
      </c>
      <c r="O16" s="27">
        <f t="shared" si="5"/>
        <v>0</v>
      </c>
      <c r="P16" s="27">
        <f t="shared" si="6"/>
        <v>1</v>
      </c>
      <c r="Q16" s="25">
        <f t="shared" si="7"/>
        <v>20000</v>
      </c>
      <c r="R16" s="26">
        <f t="shared" si="8"/>
        <v>20000</v>
      </c>
      <c r="S16" s="39" t="s">
        <v>146</v>
      </c>
    </row>
    <row r="17" spans="2:19" s="16" customFormat="1" ht="12.75" x14ac:dyDescent="0.2">
      <c r="B17" s="32"/>
      <c r="C17" s="32"/>
      <c r="D17" s="94"/>
      <c r="E17" s="24" t="s">
        <v>28</v>
      </c>
      <c r="F17" s="23" t="s">
        <v>29</v>
      </c>
      <c r="G17" s="25">
        <v>20</v>
      </c>
      <c r="H17" s="25">
        <v>2228.14</v>
      </c>
      <c r="I17" s="26">
        <f t="shared" si="0"/>
        <v>44562.799999999996</v>
      </c>
      <c r="J17" s="27">
        <f t="shared" si="1"/>
        <v>20</v>
      </c>
      <c r="K17" s="25">
        <f t="shared" si="2"/>
        <v>2228.14</v>
      </c>
      <c r="L17" s="27">
        <f t="shared" si="3"/>
        <v>44562.799999999996</v>
      </c>
      <c r="M17" s="27"/>
      <c r="N17" s="25">
        <f t="shared" si="4"/>
        <v>2228.14</v>
      </c>
      <c r="O17" s="27">
        <f t="shared" si="5"/>
        <v>0</v>
      </c>
      <c r="P17" s="27">
        <f t="shared" si="6"/>
        <v>20</v>
      </c>
      <c r="Q17" s="25">
        <f t="shared" si="7"/>
        <v>2228.14</v>
      </c>
      <c r="R17" s="26">
        <f t="shared" si="8"/>
        <v>44562.799999999996</v>
      </c>
      <c r="S17" s="39" t="s">
        <v>146</v>
      </c>
    </row>
    <row r="18" spans="2:19" s="16" customFormat="1" ht="12.75" x14ac:dyDescent="0.2">
      <c r="B18" s="32"/>
      <c r="C18" s="32"/>
      <c r="D18" s="92" t="s">
        <v>34</v>
      </c>
      <c r="E18" s="24" t="s">
        <v>31</v>
      </c>
      <c r="F18" s="23" t="s">
        <v>29</v>
      </c>
      <c r="G18" s="25">
        <v>8</v>
      </c>
      <c r="H18" s="25">
        <v>16700</v>
      </c>
      <c r="I18" s="26">
        <f t="shared" si="0"/>
        <v>133600</v>
      </c>
      <c r="J18" s="27">
        <f t="shared" si="1"/>
        <v>8</v>
      </c>
      <c r="K18" s="25">
        <f t="shared" si="2"/>
        <v>16700</v>
      </c>
      <c r="L18" s="27">
        <f t="shared" si="3"/>
        <v>133600</v>
      </c>
      <c r="M18" s="27"/>
      <c r="N18" s="25">
        <f t="shared" si="4"/>
        <v>16700</v>
      </c>
      <c r="O18" s="27">
        <f t="shared" si="5"/>
        <v>0</v>
      </c>
      <c r="P18" s="27">
        <f t="shared" si="6"/>
        <v>8</v>
      </c>
      <c r="Q18" s="25">
        <f t="shared" si="7"/>
        <v>16700</v>
      </c>
      <c r="R18" s="26">
        <f t="shared" si="8"/>
        <v>133600</v>
      </c>
      <c r="S18" s="39" t="s">
        <v>147</v>
      </c>
    </row>
    <row r="19" spans="2:19" s="16" customFormat="1" ht="12.75" x14ac:dyDescent="0.2">
      <c r="B19" s="32"/>
      <c r="C19" s="32"/>
      <c r="D19" s="93"/>
      <c r="E19" s="24" t="s">
        <v>32</v>
      </c>
      <c r="F19" s="23" t="s">
        <v>29</v>
      </c>
      <c r="G19" s="25">
        <v>90</v>
      </c>
      <c r="H19" s="25">
        <v>1850</v>
      </c>
      <c r="I19" s="26">
        <f t="shared" si="0"/>
        <v>166500</v>
      </c>
      <c r="J19" s="27">
        <f t="shared" si="1"/>
        <v>90</v>
      </c>
      <c r="K19" s="25">
        <f t="shared" si="2"/>
        <v>1850</v>
      </c>
      <c r="L19" s="27">
        <f t="shared" si="3"/>
        <v>166500</v>
      </c>
      <c r="M19" s="27"/>
      <c r="N19" s="25">
        <f t="shared" si="4"/>
        <v>1850</v>
      </c>
      <c r="O19" s="27">
        <f t="shared" si="5"/>
        <v>0</v>
      </c>
      <c r="P19" s="27">
        <f t="shared" si="6"/>
        <v>90</v>
      </c>
      <c r="Q19" s="25">
        <f t="shared" si="7"/>
        <v>1850</v>
      </c>
      <c r="R19" s="26">
        <f t="shared" si="8"/>
        <v>166500</v>
      </c>
      <c r="S19" s="39" t="s">
        <v>147</v>
      </c>
    </row>
    <row r="20" spans="2:19" s="16" customFormat="1" ht="12.75" x14ac:dyDescent="0.2">
      <c r="B20" s="32"/>
      <c r="C20" s="32"/>
      <c r="D20" s="94"/>
      <c r="E20" s="24" t="s">
        <v>33</v>
      </c>
      <c r="F20" s="23" t="s">
        <v>29</v>
      </c>
      <c r="G20" s="25">
        <v>180</v>
      </c>
      <c r="H20" s="25">
        <v>230</v>
      </c>
      <c r="I20" s="26">
        <f t="shared" si="0"/>
        <v>41400</v>
      </c>
      <c r="J20" s="27">
        <f t="shared" si="1"/>
        <v>180</v>
      </c>
      <c r="K20" s="25">
        <f t="shared" si="2"/>
        <v>230</v>
      </c>
      <c r="L20" s="27">
        <f t="shared" si="3"/>
        <v>41400</v>
      </c>
      <c r="M20" s="27">
        <v>64</v>
      </c>
      <c r="N20" s="25">
        <f t="shared" si="4"/>
        <v>230</v>
      </c>
      <c r="O20" s="27">
        <f t="shared" si="5"/>
        <v>14720</v>
      </c>
      <c r="P20" s="27">
        <f t="shared" si="6"/>
        <v>116</v>
      </c>
      <c r="Q20" s="25">
        <f t="shared" si="7"/>
        <v>230</v>
      </c>
      <c r="R20" s="26">
        <f t="shared" si="8"/>
        <v>26680</v>
      </c>
      <c r="S20" s="39" t="s">
        <v>147</v>
      </c>
    </row>
    <row r="21" spans="2:19" s="16" customFormat="1" ht="25.5" x14ac:dyDescent="0.2">
      <c r="B21" s="32"/>
      <c r="C21" s="32"/>
      <c r="D21" s="92" t="s">
        <v>100</v>
      </c>
      <c r="E21" s="33" t="s">
        <v>35</v>
      </c>
      <c r="F21" s="23"/>
      <c r="G21" s="25">
        <v>3</v>
      </c>
      <c r="H21" s="25">
        <v>5194.83</v>
      </c>
      <c r="I21" s="26">
        <f t="shared" si="0"/>
        <v>15584.49</v>
      </c>
      <c r="J21" s="27">
        <f t="shared" si="1"/>
        <v>3</v>
      </c>
      <c r="K21" s="25">
        <f t="shared" si="2"/>
        <v>5194.83</v>
      </c>
      <c r="L21" s="27">
        <f t="shared" si="3"/>
        <v>15584.49</v>
      </c>
      <c r="M21" s="27"/>
      <c r="N21" s="25">
        <f t="shared" si="4"/>
        <v>5194.83</v>
      </c>
      <c r="O21" s="27">
        <f t="shared" si="5"/>
        <v>0</v>
      </c>
      <c r="P21" s="27">
        <f t="shared" si="6"/>
        <v>3</v>
      </c>
      <c r="Q21" s="25">
        <f t="shared" si="7"/>
        <v>5194.83</v>
      </c>
      <c r="R21" s="26">
        <f t="shared" si="8"/>
        <v>15584.49</v>
      </c>
      <c r="S21" s="39" t="s">
        <v>148</v>
      </c>
    </row>
    <row r="22" spans="2:19" s="16" customFormat="1" ht="12.75" x14ac:dyDescent="0.2">
      <c r="B22" s="32"/>
      <c r="C22" s="32"/>
      <c r="D22" s="93"/>
      <c r="E22" s="33" t="s">
        <v>36</v>
      </c>
      <c r="F22" s="23"/>
      <c r="G22" s="25">
        <v>22</v>
      </c>
      <c r="H22" s="25">
        <v>1747.38</v>
      </c>
      <c r="I22" s="26">
        <f t="shared" si="0"/>
        <v>38442.36</v>
      </c>
      <c r="J22" s="27">
        <f t="shared" si="1"/>
        <v>22</v>
      </c>
      <c r="K22" s="25">
        <f t="shared" si="2"/>
        <v>1747.38</v>
      </c>
      <c r="L22" s="27">
        <f t="shared" si="3"/>
        <v>38442.36</v>
      </c>
      <c r="M22" s="27"/>
      <c r="N22" s="25">
        <f t="shared" si="4"/>
        <v>1747.38</v>
      </c>
      <c r="O22" s="27">
        <f t="shared" si="5"/>
        <v>0</v>
      </c>
      <c r="P22" s="27">
        <f t="shared" si="6"/>
        <v>22</v>
      </c>
      <c r="Q22" s="25">
        <f t="shared" si="7"/>
        <v>1747.38</v>
      </c>
      <c r="R22" s="26">
        <f t="shared" si="8"/>
        <v>38442.36</v>
      </c>
      <c r="S22" s="39" t="s">
        <v>149</v>
      </c>
    </row>
    <row r="23" spans="2:19" s="16" customFormat="1" ht="12.75" x14ac:dyDescent="0.2">
      <c r="B23" s="32"/>
      <c r="C23" s="32"/>
      <c r="D23" s="93"/>
      <c r="E23" s="33" t="s">
        <v>37</v>
      </c>
      <c r="F23" s="23"/>
      <c r="G23" s="25" t="s">
        <v>93</v>
      </c>
      <c r="H23" s="25">
        <v>438.51</v>
      </c>
      <c r="I23" s="26">
        <f t="shared" si="0"/>
        <v>48236.1</v>
      </c>
      <c r="J23" s="27" t="str">
        <f t="shared" si="1"/>
        <v>110</v>
      </c>
      <c r="K23" s="25">
        <f t="shared" si="2"/>
        <v>438.51</v>
      </c>
      <c r="L23" s="27">
        <f t="shared" si="3"/>
        <v>48236.1</v>
      </c>
      <c r="M23" s="27"/>
      <c r="N23" s="25">
        <f t="shared" si="4"/>
        <v>438.51</v>
      </c>
      <c r="O23" s="27">
        <f t="shared" si="5"/>
        <v>0</v>
      </c>
      <c r="P23" s="27">
        <f t="shared" si="6"/>
        <v>110</v>
      </c>
      <c r="Q23" s="25">
        <f t="shared" si="7"/>
        <v>438.51</v>
      </c>
      <c r="R23" s="26">
        <f t="shared" si="8"/>
        <v>48236.1</v>
      </c>
      <c r="S23" s="39" t="s">
        <v>150</v>
      </c>
    </row>
    <row r="24" spans="2:19" s="16" customFormat="1" ht="12.75" x14ac:dyDescent="0.2">
      <c r="B24" s="32"/>
      <c r="C24" s="32"/>
      <c r="D24" s="93"/>
      <c r="E24" s="34" t="s">
        <v>38</v>
      </c>
      <c r="F24" s="23"/>
      <c r="G24" s="25" t="s">
        <v>94</v>
      </c>
      <c r="H24" s="25">
        <v>3437.47</v>
      </c>
      <c r="I24" s="26">
        <f t="shared" si="0"/>
        <v>34374.699999999997</v>
      </c>
      <c r="J24" s="27" t="str">
        <f t="shared" si="1"/>
        <v>10</v>
      </c>
      <c r="K24" s="25">
        <f t="shared" si="2"/>
        <v>3437.47</v>
      </c>
      <c r="L24" s="27">
        <f t="shared" si="3"/>
        <v>34374.699999999997</v>
      </c>
      <c r="M24" s="27"/>
      <c r="N24" s="25">
        <f t="shared" si="4"/>
        <v>3437.47</v>
      </c>
      <c r="O24" s="27">
        <f t="shared" si="5"/>
        <v>0</v>
      </c>
      <c r="P24" s="27">
        <f t="shared" si="6"/>
        <v>10</v>
      </c>
      <c r="Q24" s="25">
        <f t="shared" si="7"/>
        <v>3437.47</v>
      </c>
      <c r="R24" s="26">
        <f t="shared" si="8"/>
        <v>34374.699999999997</v>
      </c>
      <c r="S24" s="39" t="s">
        <v>150</v>
      </c>
    </row>
    <row r="25" spans="2:19" s="16" customFormat="1" ht="12.75" x14ac:dyDescent="0.2">
      <c r="B25" s="32"/>
      <c r="C25" s="32"/>
      <c r="D25" s="93"/>
      <c r="E25" s="34" t="s">
        <v>39</v>
      </c>
      <c r="F25" s="23"/>
      <c r="G25" s="25" t="s">
        <v>95</v>
      </c>
      <c r="H25" s="25">
        <v>10010.93</v>
      </c>
      <c r="I25" s="26">
        <f t="shared" si="0"/>
        <v>60065.58</v>
      </c>
      <c r="J25" s="27" t="str">
        <f t="shared" si="1"/>
        <v>6</v>
      </c>
      <c r="K25" s="25">
        <f t="shared" si="2"/>
        <v>10010.93</v>
      </c>
      <c r="L25" s="27">
        <f t="shared" si="3"/>
        <v>60065.58</v>
      </c>
      <c r="M25" s="27"/>
      <c r="N25" s="25">
        <f t="shared" si="4"/>
        <v>10010.93</v>
      </c>
      <c r="O25" s="27">
        <f t="shared" si="5"/>
        <v>0</v>
      </c>
      <c r="P25" s="27">
        <f t="shared" si="6"/>
        <v>6</v>
      </c>
      <c r="Q25" s="25">
        <f t="shared" si="7"/>
        <v>10010.93</v>
      </c>
      <c r="R25" s="26">
        <f t="shared" si="8"/>
        <v>60065.58</v>
      </c>
      <c r="S25" s="39" t="s">
        <v>150</v>
      </c>
    </row>
    <row r="26" spans="2:19" s="16" customFormat="1" ht="12.75" x14ac:dyDescent="0.2">
      <c r="B26" s="32"/>
      <c r="C26" s="32"/>
      <c r="D26" s="93"/>
      <c r="E26" s="34" t="s">
        <v>40</v>
      </c>
      <c r="F26" s="23"/>
      <c r="G26" s="25" t="s">
        <v>95</v>
      </c>
      <c r="H26" s="25">
        <v>386.18</v>
      </c>
      <c r="I26" s="26">
        <f t="shared" si="0"/>
        <v>2317.08</v>
      </c>
      <c r="J26" s="27" t="str">
        <f t="shared" si="1"/>
        <v>6</v>
      </c>
      <c r="K26" s="25">
        <f t="shared" si="2"/>
        <v>386.18</v>
      </c>
      <c r="L26" s="27">
        <f t="shared" si="3"/>
        <v>2317.08</v>
      </c>
      <c r="M26" s="27"/>
      <c r="N26" s="25">
        <f t="shared" si="4"/>
        <v>386.18</v>
      </c>
      <c r="O26" s="27">
        <f t="shared" si="5"/>
        <v>0</v>
      </c>
      <c r="P26" s="27">
        <f t="shared" si="6"/>
        <v>6</v>
      </c>
      <c r="Q26" s="25">
        <f t="shared" si="7"/>
        <v>386.18</v>
      </c>
      <c r="R26" s="26">
        <f t="shared" si="8"/>
        <v>2317.08</v>
      </c>
      <c r="S26" s="39" t="s">
        <v>150</v>
      </c>
    </row>
    <row r="27" spans="2:19" s="16" customFormat="1" ht="12.75" x14ac:dyDescent="0.2">
      <c r="B27" s="32"/>
      <c r="C27" s="32"/>
      <c r="D27" s="93"/>
      <c r="E27" s="33" t="s">
        <v>41</v>
      </c>
      <c r="F27" s="23"/>
      <c r="G27" s="25">
        <v>1</v>
      </c>
      <c r="H27" s="25">
        <v>3467.37</v>
      </c>
      <c r="I27" s="26">
        <f t="shared" si="0"/>
        <v>3467.37</v>
      </c>
      <c r="J27" s="27">
        <f t="shared" si="1"/>
        <v>1</v>
      </c>
      <c r="K27" s="25">
        <f t="shared" si="2"/>
        <v>3467.37</v>
      </c>
      <c r="L27" s="27">
        <f t="shared" si="3"/>
        <v>3467.37</v>
      </c>
      <c r="M27" s="27"/>
      <c r="N27" s="25">
        <f t="shared" si="4"/>
        <v>3467.37</v>
      </c>
      <c r="O27" s="27">
        <f t="shared" si="5"/>
        <v>0</v>
      </c>
      <c r="P27" s="27">
        <f t="shared" si="6"/>
        <v>1</v>
      </c>
      <c r="Q27" s="25">
        <f t="shared" si="7"/>
        <v>3467.37</v>
      </c>
      <c r="R27" s="26">
        <f t="shared" si="8"/>
        <v>3467.37</v>
      </c>
      <c r="S27" s="39" t="s">
        <v>151</v>
      </c>
    </row>
    <row r="28" spans="2:19" s="16" customFormat="1" ht="12.75" x14ac:dyDescent="0.2">
      <c r="B28" s="32"/>
      <c r="C28" s="32"/>
      <c r="D28" s="93"/>
      <c r="E28" s="33" t="s">
        <v>42</v>
      </c>
      <c r="F28" s="23"/>
      <c r="G28" s="25">
        <v>1</v>
      </c>
      <c r="H28" s="25">
        <v>1092.1199999999999</v>
      </c>
      <c r="I28" s="26">
        <f t="shared" si="0"/>
        <v>1092.1199999999999</v>
      </c>
      <c r="J28" s="27">
        <f t="shared" si="1"/>
        <v>1</v>
      </c>
      <c r="K28" s="25">
        <f t="shared" si="2"/>
        <v>1092.1199999999999</v>
      </c>
      <c r="L28" s="27">
        <f t="shared" si="3"/>
        <v>1092.1199999999999</v>
      </c>
      <c r="M28" s="27"/>
      <c r="N28" s="25">
        <f t="shared" si="4"/>
        <v>1092.1199999999999</v>
      </c>
      <c r="O28" s="27">
        <f t="shared" si="5"/>
        <v>0</v>
      </c>
      <c r="P28" s="27">
        <f t="shared" si="6"/>
        <v>1</v>
      </c>
      <c r="Q28" s="25">
        <f t="shared" si="7"/>
        <v>1092.1199999999999</v>
      </c>
      <c r="R28" s="26">
        <f t="shared" si="8"/>
        <v>1092.1199999999999</v>
      </c>
      <c r="S28" s="39" t="s">
        <v>152</v>
      </c>
    </row>
    <row r="29" spans="2:19" s="16" customFormat="1" ht="12.75" x14ac:dyDescent="0.2">
      <c r="B29" s="32"/>
      <c r="C29" s="32"/>
      <c r="D29" s="93"/>
      <c r="E29" s="33" t="s">
        <v>43</v>
      </c>
      <c r="F29" s="23"/>
      <c r="G29" s="25">
        <v>1</v>
      </c>
      <c r="H29" s="25">
        <v>170320.67</v>
      </c>
      <c r="I29" s="26">
        <f t="shared" si="0"/>
        <v>170320.67</v>
      </c>
      <c r="J29" s="27">
        <f t="shared" si="1"/>
        <v>1</v>
      </c>
      <c r="K29" s="25">
        <f t="shared" si="2"/>
        <v>170320.67</v>
      </c>
      <c r="L29" s="27">
        <f t="shared" si="3"/>
        <v>170320.67</v>
      </c>
      <c r="M29" s="27">
        <v>1</v>
      </c>
      <c r="N29" s="25">
        <f t="shared" si="4"/>
        <v>170320.67</v>
      </c>
      <c r="O29" s="27">
        <f t="shared" si="5"/>
        <v>170320.67</v>
      </c>
      <c r="P29" s="27">
        <f t="shared" si="6"/>
        <v>0</v>
      </c>
      <c r="Q29" s="25">
        <f t="shared" si="7"/>
        <v>170320.67</v>
      </c>
      <c r="R29" s="26">
        <f t="shared" si="8"/>
        <v>0</v>
      </c>
      <c r="S29" s="39" t="s">
        <v>152</v>
      </c>
    </row>
    <row r="30" spans="2:19" s="16" customFormat="1" ht="12.75" x14ac:dyDescent="0.2">
      <c r="B30" s="32"/>
      <c r="C30" s="32"/>
      <c r="D30" s="93"/>
      <c r="E30" s="33" t="s">
        <v>44</v>
      </c>
      <c r="F30" s="23"/>
      <c r="G30" s="25">
        <v>4</v>
      </c>
      <c r="H30" s="25">
        <v>2090</v>
      </c>
      <c r="I30" s="26">
        <f t="shared" si="0"/>
        <v>8360</v>
      </c>
      <c r="J30" s="27">
        <f t="shared" si="1"/>
        <v>4</v>
      </c>
      <c r="K30" s="25">
        <f t="shared" si="2"/>
        <v>2090</v>
      </c>
      <c r="L30" s="27">
        <f t="shared" si="3"/>
        <v>8360</v>
      </c>
      <c r="M30" s="27">
        <v>4</v>
      </c>
      <c r="N30" s="25">
        <f t="shared" si="4"/>
        <v>2090</v>
      </c>
      <c r="O30" s="27">
        <f t="shared" si="5"/>
        <v>8360</v>
      </c>
      <c r="P30" s="27">
        <f t="shared" si="6"/>
        <v>0</v>
      </c>
      <c r="Q30" s="25">
        <f t="shared" si="7"/>
        <v>2090</v>
      </c>
      <c r="R30" s="26">
        <f t="shared" si="8"/>
        <v>0</v>
      </c>
      <c r="S30" s="39" t="s">
        <v>151</v>
      </c>
    </row>
    <row r="31" spans="2:19" s="16" customFormat="1" ht="12.75" x14ac:dyDescent="0.2">
      <c r="B31" s="32"/>
      <c r="C31" s="32"/>
      <c r="D31" s="93"/>
      <c r="E31" s="33" t="s">
        <v>45</v>
      </c>
      <c r="F31" s="23"/>
      <c r="G31" s="25">
        <v>1</v>
      </c>
      <c r="H31" s="25">
        <v>21510.15</v>
      </c>
      <c r="I31" s="26">
        <f t="shared" si="0"/>
        <v>21510.15</v>
      </c>
      <c r="J31" s="27">
        <f t="shared" si="1"/>
        <v>1</v>
      </c>
      <c r="K31" s="25">
        <f t="shared" si="2"/>
        <v>21510.15</v>
      </c>
      <c r="L31" s="27">
        <f t="shared" si="3"/>
        <v>21510.15</v>
      </c>
      <c r="M31" s="27">
        <v>1</v>
      </c>
      <c r="N31" s="25">
        <f t="shared" si="4"/>
        <v>21510.15</v>
      </c>
      <c r="O31" s="27">
        <f t="shared" si="5"/>
        <v>21510.15</v>
      </c>
      <c r="P31" s="27">
        <f t="shared" si="6"/>
        <v>0</v>
      </c>
      <c r="Q31" s="25">
        <f t="shared" si="7"/>
        <v>21510.15</v>
      </c>
      <c r="R31" s="26">
        <f t="shared" si="8"/>
        <v>0</v>
      </c>
      <c r="S31" s="39" t="s">
        <v>152</v>
      </c>
    </row>
    <row r="32" spans="2:19" s="16" customFormat="1" ht="12.75" x14ac:dyDescent="0.2">
      <c r="B32" s="32"/>
      <c r="C32" s="32"/>
      <c r="D32" s="93"/>
      <c r="E32" s="33" t="s">
        <v>46</v>
      </c>
      <c r="F32" s="23"/>
      <c r="G32" s="25">
        <v>13</v>
      </c>
      <c r="H32" s="25">
        <v>12055.64</v>
      </c>
      <c r="I32" s="26">
        <f t="shared" si="0"/>
        <v>156723.32</v>
      </c>
      <c r="J32" s="27">
        <f t="shared" si="1"/>
        <v>13</v>
      </c>
      <c r="K32" s="25">
        <f t="shared" si="2"/>
        <v>12055.64</v>
      </c>
      <c r="L32" s="27">
        <f t="shared" si="3"/>
        <v>156723.32</v>
      </c>
      <c r="M32" s="27"/>
      <c r="N32" s="25">
        <f t="shared" si="4"/>
        <v>12055.64</v>
      </c>
      <c r="O32" s="27">
        <f t="shared" si="5"/>
        <v>0</v>
      </c>
      <c r="P32" s="27">
        <f t="shared" si="6"/>
        <v>13</v>
      </c>
      <c r="Q32" s="25">
        <f t="shared" si="7"/>
        <v>12055.64</v>
      </c>
      <c r="R32" s="26">
        <f t="shared" si="8"/>
        <v>156723.32</v>
      </c>
      <c r="S32" s="39" t="s">
        <v>149</v>
      </c>
    </row>
    <row r="33" spans="2:19" s="16" customFormat="1" ht="12.75" x14ac:dyDescent="0.2">
      <c r="B33" s="32"/>
      <c r="C33" s="32"/>
      <c r="D33" s="93"/>
      <c r="E33" s="33" t="s">
        <v>47</v>
      </c>
      <c r="F33" s="23"/>
      <c r="G33" s="25">
        <v>1</v>
      </c>
      <c r="H33" s="25">
        <v>12587.19</v>
      </c>
      <c r="I33" s="26">
        <f t="shared" si="0"/>
        <v>12587.19</v>
      </c>
      <c r="J33" s="27">
        <f t="shared" si="1"/>
        <v>1</v>
      </c>
      <c r="K33" s="25">
        <f t="shared" si="2"/>
        <v>12587.19</v>
      </c>
      <c r="L33" s="27">
        <f t="shared" si="3"/>
        <v>12587.19</v>
      </c>
      <c r="M33" s="27">
        <v>1</v>
      </c>
      <c r="N33" s="25">
        <f t="shared" si="4"/>
        <v>12587.19</v>
      </c>
      <c r="O33" s="27">
        <f t="shared" si="5"/>
        <v>12587.19</v>
      </c>
      <c r="P33" s="27">
        <f t="shared" si="6"/>
        <v>0</v>
      </c>
      <c r="Q33" s="25">
        <f t="shared" si="7"/>
        <v>12587.19</v>
      </c>
      <c r="R33" s="26">
        <f t="shared" si="8"/>
        <v>0</v>
      </c>
      <c r="S33" s="39" t="s">
        <v>152</v>
      </c>
    </row>
    <row r="34" spans="2:19" s="16" customFormat="1" ht="12.75" x14ac:dyDescent="0.2">
      <c r="B34" s="32"/>
      <c r="C34" s="32"/>
      <c r="D34" s="93"/>
      <c r="E34" s="33" t="s">
        <v>48</v>
      </c>
      <c r="F34" s="23"/>
      <c r="G34" s="25">
        <v>18</v>
      </c>
      <c r="H34" s="25">
        <v>1690.91</v>
      </c>
      <c r="I34" s="26">
        <f t="shared" si="0"/>
        <v>30436.38</v>
      </c>
      <c r="J34" s="27">
        <f t="shared" si="1"/>
        <v>18</v>
      </c>
      <c r="K34" s="25">
        <f t="shared" si="2"/>
        <v>1690.91</v>
      </c>
      <c r="L34" s="27">
        <f t="shared" si="3"/>
        <v>30436.38</v>
      </c>
      <c r="M34" s="27">
        <v>4</v>
      </c>
      <c r="N34" s="25">
        <f t="shared" si="4"/>
        <v>1690.91</v>
      </c>
      <c r="O34" s="27">
        <f t="shared" si="5"/>
        <v>6763.64</v>
      </c>
      <c r="P34" s="27">
        <f t="shared" si="6"/>
        <v>14</v>
      </c>
      <c r="Q34" s="25">
        <f t="shared" si="7"/>
        <v>1690.91</v>
      </c>
      <c r="R34" s="26">
        <f t="shared" si="8"/>
        <v>23672.74</v>
      </c>
      <c r="S34" s="39" t="s">
        <v>148</v>
      </c>
    </row>
    <row r="35" spans="2:19" s="16" customFormat="1" ht="12.75" x14ac:dyDescent="0.2">
      <c r="B35" s="32"/>
      <c r="C35" s="32"/>
      <c r="D35" s="93"/>
      <c r="E35" s="33" t="s">
        <v>49</v>
      </c>
      <c r="F35" s="23"/>
      <c r="G35" s="25">
        <v>16</v>
      </c>
      <c r="H35" s="25">
        <v>11034.13</v>
      </c>
      <c r="I35" s="26">
        <f t="shared" si="0"/>
        <v>176546.08</v>
      </c>
      <c r="J35" s="27">
        <f t="shared" si="1"/>
        <v>16</v>
      </c>
      <c r="K35" s="25">
        <f t="shared" si="2"/>
        <v>11034.13</v>
      </c>
      <c r="L35" s="27">
        <f t="shared" si="3"/>
        <v>176546.08</v>
      </c>
      <c r="M35" s="27"/>
      <c r="N35" s="25">
        <f t="shared" si="4"/>
        <v>11034.13</v>
      </c>
      <c r="O35" s="27">
        <f t="shared" si="5"/>
        <v>0</v>
      </c>
      <c r="P35" s="27">
        <f t="shared" si="6"/>
        <v>16</v>
      </c>
      <c r="Q35" s="25">
        <f t="shared" si="7"/>
        <v>11034.13</v>
      </c>
      <c r="R35" s="26">
        <f t="shared" si="8"/>
        <v>176546.08</v>
      </c>
      <c r="S35" s="40" t="s">
        <v>153</v>
      </c>
    </row>
    <row r="36" spans="2:19" s="16" customFormat="1" ht="12.75" x14ac:dyDescent="0.2">
      <c r="B36" s="32"/>
      <c r="C36" s="32"/>
      <c r="D36" s="93"/>
      <c r="E36" s="33" t="s">
        <v>50</v>
      </c>
      <c r="F36" s="23"/>
      <c r="G36" s="25">
        <v>2</v>
      </c>
      <c r="H36" s="25">
        <v>16383.43</v>
      </c>
      <c r="I36" s="26">
        <f t="shared" si="0"/>
        <v>32766.86</v>
      </c>
      <c r="J36" s="27">
        <f t="shared" si="1"/>
        <v>2</v>
      </c>
      <c r="K36" s="25">
        <f t="shared" si="2"/>
        <v>16383.43</v>
      </c>
      <c r="L36" s="27">
        <f t="shared" si="3"/>
        <v>32766.86</v>
      </c>
      <c r="M36" s="27"/>
      <c r="N36" s="25">
        <f t="shared" si="4"/>
        <v>16383.43</v>
      </c>
      <c r="O36" s="27">
        <f t="shared" si="5"/>
        <v>0</v>
      </c>
      <c r="P36" s="27">
        <f t="shared" si="6"/>
        <v>2</v>
      </c>
      <c r="Q36" s="25">
        <f t="shared" si="7"/>
        <v>16383.43</v>
      </c>
      <c r="R36" s="26">
        <f t="shared" si="8"/>
        <v>32766.86</v>
      </c>
      <c r="S36" s="39" t="s">
        <v>154</v>
      </c>
    </row>
    <row r="37" spans="2:19" s="16" customFormat="1" ht="12.75" x14ac:dyDescent="0.2">
      <c r="B37" s="32"/>
      <c r="C37" s="32"/>
      <c r="D37" s="93"/>
      <c r="E37" s="33" t="s">
        <v>51</v>
      </c>
      <c r="F37" s="23"/>
      <c r="G37" s="25">
        <v>4</v>
      </c>
      <c r="H37" s="25">
        <v>5245.48</v>
      </c>
      <c r="I37" s="26">
        <f t="shared" si="0"/>
        <v>20981.919999999998</v>
      </c>
      <c r="J37" s="27">
        <f t="shared" si="1"/>
        <v>4</v>
      </c>
      <c r="K37" s="25">
        <f t="shared" si="2"/>
        <v>5245.48</v>
      </c>
      <c r="L37" s="27">
        <f t="shared" si="3"/>
        <v>20981.919999999998</v>
      </c>
      <c r="M37" s="27">
        <v>3</v>
      </c>
      <c r="N37" s="25">
        <f t="shared" si="4"/>
        <v>5245.48</v>
      </c>
      <c r="O37" s="27">
        <f t="shared" si="5"/>
        <v>15736.439999999999</v>
      </c>
      <c r="P37" s="27">
        <f t="shared" si="6"/>
        <v>1</v>
      </c>
      <c r="Q37" s="25">
        <f t="shared" si="7"/>
        <v>5245.48</v>
      </c>
      <c r="R37" s="26">
        <f t="shared" si="8"/>
        <v>5245.48</v>
      </c>
      <c r="S37" s="39" t="s">
        <v>155</v>
      </c>
    </row>
    <row r="38" spans="2:19" s="16" customFormat="1" ht="25.5" x14ac:dyDescent="0.2">
      <c r="B38" s="32"/>
      <c r="C38" s="32"/>
      <c r="D38" s="93"/>
      <c r="E38" s="33" t="s">
        <v>52</v>
      </c>
      <c r="F38" s="23"/>
      <c r="G38" s="25">
        <v>12</v>
      </c>
      <c r="H38" s="25">
        <v>269.08</v>
      </c>
      <c r="I38" s="26">
        <f t="shared" si="0"/>
        <v>3228.96</v>
      </c>
      <c r="J38" s="27">
        <f t="shared" si="1"/>
        <v>12</v>
      </c>
      <c r="K38" s="25">
        <f t="shared" si="2"/>
        <v>269.08</v>
      </c>
      <c r="L38" s="27">
        <f t="shared" si="3"/>
        <v>3228.96</v>
      </c>
      <c r="M38" s="27"/>
      <c r="N38" s="25">
        <f t="shared" si="4"/>
        <v>269.08</v>
      </c>
      <c r="O38" s="27">
        <f t="shared" si="5"/>
        <v>0</v>
      </c>
      <c r="P38" s="27">
        <f t="shared" si="6"/>
        <v>12</v>
      </c>
      <c r="Q38" s="25">
        <f t="shared" si="7"/>
        <v>269.08</v>
      </c>
      <c r="R38" s="26">
        <f t="shared" si="8"/>
        <v>3228.96</v>
      </c>
      <c r="S38" s="39" t="s">
        <v>155</v>
      </c>
    </row>
    <row r="39" spans="2:19" s="16" customFormat="1" ht="12.75" x14ac:dyDescent="0.2">
      <c r="B39" s="32"/>
      <c r="C39" s="32"/>
      <c r="D39" s="93"/>
      <c r="E39" s="33" t="s">
        <v>53</v>
      </c>
      <c r="F39" s="23"/>
      <c r="G39" s="25">
        <v>1</v>
      </c>
      <c r="H39" s="25">
        <v>3395.95</v>
      </c>
      <c r="I39" s="26">
        <f t="shared" si="0"/>
        <v>3395.95</v>
      </c>
      <c r="J39" s="27">
        <f t="shared" si="1"/>
        <v>1</v>
      </c>
      <c r="K39" s="25">
        <f t="shared" si="2"/>
        <v>3395.95</v>
      </c>
      <c r="L39" s="27">
        <f t="shared" si="3"/>
        <v>3395.95</v>
      </c>
      <c r="M39" s="27"/>
      <c r="N39" s="25">
        <f t="shared" si="4"/>
        <v>3395.95</v>
      </c>
      <c r="O39" s="27">
        <f t="shared" si="5"/>
        <v>0</v>
      </c>
      <c r="P39" s="27">
        <f t="shared" si="6"/>
        <v>1</v>
      </c>
      <c r="Q39" s="25">
        <f t="shared" si="7"/>
        <v>3395.95</v>
      </c>
      <c r="R39" s="26">
        <f t="shared" si="8"/>
        <v>3395.95</v>
      </c>
      <c r="S39" s="39" t="s">
        <v>155</v>
      </c>
    </row>
    <row r="40" spans="2:19" s="16" customFormat="1" ht="12.75" x14ac:dyDescent="0.2">
      <c r="B40" s="32"/>
      <c r="C40" s="32"/>
      <c r="D40" s="93"/>
      <c r="E40" s="33" t="s">
        <v>54</v>
      </c>
      <c r="F40" s="23"/>
      <c r="G40" s="25">
        <v>4</v>
      </c>
      <c r="H40" s="25">
        <v>278.20999999999998</v>
      </c>
      <c r="I40" s="26">
        <f t="shared" si="0"/>
        <v>1112.8399999999999</v>
      </c>
      <c r="J40" s="27">
        <f t="shared" si="1"/>
        <v>4</v>
      </c>
      <c r="K40" s="25">
        <f t="shared" si="2"/>
        <v>278.20999999999998</v>
      </c>
      <c r="L40" s="27">
        <f t="shared" si="3"/>
        <v>1112.8399999999999</v>
      </c>
      <c r="M40" s="27"/>
      <c r="N40" s="25">
        <f t="shared" si="4"/>
        <v>278.20999999999998</v>
      </c>
      <c r="O40" s="27">
        <f t="shared" si="5"/>
        <v>0</v>
      </c>
      <c r="P40" s="27">
        <f t="shared" si="6"/>
        <v>4</v>
      </c>
      <c r="Q40" s="25">
        <f t="shared" si="7"/>
        <v>278.20999999999998</v>
      </c>
      <c r="R40" s="26">
        <f t="shared" si="8"/>
        <v>1112.8399999999999</v>
      </c>
      <c r="S40" s="39"/>
    </row>
    <row r="41" spans="2:19" s="16" customFormat="1" ht="12.75" x14ac:dyDescent="0.2">
      <c r="B41" s="32"/>
      <c r="C41" s="32"/>
      <c r="D41" s="93"/>
      <c r="E41" s="33" t="s">
        <v>55</v>
      </c>
      <c r="F41" s="23"/>
      <c r="G41" s="25">
        <v>4</v>
      </c>
      <c r="H41" s="25">
        <v>1224.1600000000001</v>
      </c>
      <c r="I41" s="26">
        <f t="shared" si="0"/>
        <v>4896.6400000000003</v>
      </c>
      <c r="J41" s="27">
        <f t="shared" si="1"/>
        <v>4</v>
      </c>
      <c r="K41" s="25">
        <f t="shared" si="2"/>
        <v>1224.1600000000001</v>
      </c>
      <c r="L41" s="27">
        <f t="shared" si="3"/>
        <v>4896.6400000000003</v>
      </c>
      <c r="M41" s="27"/>
      <c r="N41" s="25">
        <f t="shared" si="4"/>
        <v>1224.1600000000001</v>
      </c>
      <c r="O41" s="27">
        <f t="shared" si="5"/>
        <v>0</v>
      </c>
      <c r="P41" s="27">
        <f t="shared" si="6"/>
        <v>4</v>
      </c>
      <c r="Q41" s="25">
        <f t="shared" si="7"/>
        <v>1224.1600000000001</v>
      </c>
      <c r="R41" s="26">
        <f t="shared" si="8"/>
        <v>4896.6400000000003</v>
      </c>
      <c r="S41" s="39" t="s">
        <v>155</v>
      </c>
    </row>
    <row r="42" spans="2:19" s="16" customFormat="1" ht="12.75" x14ac:dyDescent="0.2">
      <c r="B42" s="32"/>
      <c r="C42" s="32"/>
      <c r="D42" s="93"/>
      <c r="E42" s="33" t="s">
        <v>56</v>
      </c>
      <c r="F42" s="23"/>
      <c r="G42" s="25">
        <v>4</v>
      </c>
      <c r="H42" s="25">
        <v>1224.1600000000001</v>
      </c>
      <c r="I42" s="26">
        <f t="shared" si="0"/>
        <v>4896.6400000000003</v>
      </c>
      <c r="J42" s="27">
        <f t="shared" si="1"/>
        <v>4</v>
      </c>
      <c r="K42" s="25">
        <f t="shared" si="2"/>
        <v>1224.1600000000001</v>
      </c>
      <c r="L42" s="27">
        <f t="shared" si="3"/>
        <v>4896.6400000000003</v>
      </c>
      <c r="M42" s="27"/>
      <c r="N42" s="25">
        <f t="shared" si="4"/>
        <v>1224.1600000000001</v>
      </c>
      <c r="O42" s="27">
        <f t="shared" si="5"/>
        <v>0</v>
      </c>
      <c r="P42" s="27">
        <f t="shared" si="6"/>
        <v>4</v>
      </c>
      <c r="Q42" s="25">
        <f t="shared" si="7"/>
        <v>1224.1600000000001</v>
      </c>
      <c r="R42" s="26">
        <f t="shared" si="8"/>
        <v>4896.6400000000003</v>
      </c>
      <c r="S42" s="39" t="s">
        <v>155</v>
      </c>
    </row>
    <row r="43" spans="2:19" s="16" customFormat="1" ht="12.75" x14ac:dyDescent="0.2">
      <c r="B43" s="32"/>
      <c r="C43" s="32"/>
      <c r="D43" s="93"/>
      <c r="E43" s="33" t="s">
        <v>57</v>
      </c>
      <c r="F43" s="23"/>
      <c r="G43" s="25">
        <v>4</v>
      </c>
      <c r="H43" s="25">
        <v>1224.1600000000001</v>
      </c>
      <c r="I43" s="26">
        <f t="shared" si="0"/>
        <v>4896.6400000000003</v>
      </c>
      <c r="J43" s="27">
        <f t="shared" si="1"/>
        <v>4</v>
      </c>
      <c r="K43" s="25">
        <f t="shared" si="2"/>
        <v>1224.1600000000001</v>
      </c>
      <c r="L43" s="27">
        <f t="shared" si="3"/>
        <v>4896.6400000000003</v>
      </c>
      <c r="M43" s="27"/>
      <c r="N43" s="25">
        <f t="shared" si="4"/>
        <v>1224.1600000000001</v>
      </c>
      <c r="O43" s="27">
        <f t="shared" si="5"/>
        <v>0</v>
      </c>
      <c r="P43" s="27">
        <f t="shared" si="6"/>
        <v>4</v>
      </c>
      <c r="Q43" s="25">
        <f t="shared" si="7"/>
        <v>1224.1600000000001</v>
      </c>
      <c r="R43" s="26">
        <f t="shared" si="8"/>
        <v>4896.6400000000003</v>
      </c>
      <c r="S43" s="39" t="s">
        <v>155</v>
      </c>
    </row>
    <row r="44" spans="2:19" s="16" customFormat="1" ht="25.5" x14ac:dyDescent="0.2">
      <c r="B44" s="32"/>
      <c r="C44" s="32"/>
      <c r="D44" s="93"/>
      <c r="E44" s="33" t="s">
        <v>58</v>
      </c>
      <c r="F44" s="23"/>
      <c r="G44" s="25">
        <v>4</v>
      </c>
      <c r="H44" s="25">
        <v>511.56</v>
      </c>
      <c r="I44" s="26">
        <f t="shared" si="0"/>
        <v>2046.24</v>
      </c>
      <c r="J44" s="27">
        <f t="shared" si="1"/>
        <v>4</v>
      </c>
      <c r="K44" s="25">
        <f t="shared" si="2"/>
        <v>511.56</v>
      </c>
      <c r="L44" s="27">
        <f t="shared" si="3"/>
        <v>2046.24</v>
      </c>
      <c r="M44" s="27"/>
      <c r="N44" s="25">
        <f t="shared" si="4"/>
        <v>511.56</v>
      </c>
      <c r="O44" s="27">
        <f t="shared" si="5"/>
        <v>0</v>
      </c>
      <c r="P44" s="27">
        <f t="shared" si="6"/>
        <v>4</v>
      </c>
      <c r="Q44" s="25">
        <f t="shared" si="7"/>
        <v>511.56</v>
      </c>
      <c r="R44" s="26">
        <f t="shared" si="8"/>
        <v>2046.24</v>
      </c>
      <c r="S44" s="41"/>
    </row>
    <row r="45" spans="2:19" s="16" customFormat="1" ht="25.5" x14ac:dyDescent="0.2">
      <c r="B45" s="32"/>
      <c r="C45" s="32"/>
      <c r="D45" s="93"/>
      <c r="E45" s="33" t="s">
        <v>59</v>
      </c>
      <c r="F45" s="23"/>
      <c r="G45" s="25">
        <v>4</v>
      </c>
      <c r="H45" s="25">
        <v>4679.08</v>
      </c>
      <c r="I45" s="26">
        <f t="shared" si="0"/>
        <v>18716.32</v>
      </c>
      <c r="J45" s="27">
        <f t="shared" si="1"/>
        <v>4</v>
      </c>
      <c r="K45" s="25">
        <f t="shared" si="2"/>
        <v>4679.08</v>
      </c>
      <c r="L45" s="27">
        <f t="shared" si="3"/>
        <v>18716.32</v>
      </c>
      <c r="M45" s="27"/>
      <c r="N45" s="25">
        <f t="shared" si="4"/>
        <v>4679.08</v>
      </c>
      <c r="O45" s="27">
        <f t="shared" si="5"/>
        <v>0</v>
      </c>
      <c r="P45" s="27">
        <f t="shared" si="6"/>
        <v>4</v>
      </c>
      <c r="Q45" s="25">
        <f t="shared" si="7"/>
        <v>4679.08</v>
      </c>
      <c r="R45" s="26">
        <f t="shared" si="8"/>
        <v>18716.32</v>
      </c>
      <c r="S45" s="39" t="s">
        <v>156</v>
      </c>
    </row>
    <row r="46" spans="2:19" s="16" customFormat="1" ht="25.5" x14ac:dyDescent="0.2">
      <c r="B46" s="32"/>
      <c r="C46" s="32"/>
      <c r="D46" s="93"/>
      <c r="E46" s="33" t="s">
        <v>60</v>
      </c>
      <c r="F46" s="23"/>
      <c r="G46" s="25">
        <v>1</v>
      </c>
      <c r="H46" s="25">
        <v>4707.88</v>
      </c>
      <c r="I46" s="26">
        <f t="shared" si="0"/>
        <v>4707.88</v>
      </c>
      <c r="J46" s="27">
        <f t="shared" si="1"/>
        <v>1</v>
      </c>
      <c r="K46" s="25">
        <v>4707.88</v>
      </c>
      <c r="L46" s="27">
        <f t="shared" si="3"/>
        <v>4707.88</v>
      </c>
      <c r="M46" s="27">
        <v>1</v>
      </c>
      <c r="N46" s="25">
        <v>4707.88</v>
      </c>
      <c r="O46" s="27">
        <f t="shared" si="5"/>
        <v>4707.88</v>
      </c>
      <c r="P46" s="27">
        <f t="shared" si="6"/>
        <v>0</v>
      </c>
      <c r="Q46" s="25">
        <f t="shared" si="7"/>
        <v>4707.88</v>
      </c>
      <c r="R46" s="26">
        <f t="shared" si="8"/>
        <v>0</v>
      </c>
      <c r="S46" s="39" t="s">
        <v>157</v>
      </c>
    </row>
    <row r="47" spans="2:19" s="16" customFormat="1" ht="12.75" x14ac:dyDescent="0.2">
      <c r="B47" s="32"/>
      <c r="C47" s="32"/>
      <c r="D47" s="93"/>
      <c r="E47" s="33" t="s">
        <v>61</v>
      </c>
      <c r="F47" s="23"/>
      <c r="G47" s="25">
        <v>3</v>
      </c>
      <c r="H47" s="25">
        <v>35014.230000000003</v>
      </c>
      <c r="I47" s="26">
        <f t="shared" si="0"/>
        <v>105042.69</v>
      </c>
      <c r="J47" s="27">
        <f t="shared" si="1"/>
        <v>3</v>
      </c>
      <c r="K47" s="25">
        <f t="shared" si="2"/>
        <v>35014.230000000003</v>
      </c>
      <c r="L47" s="27">
        <f t="shared" si="3"/>
        <v>105042.69</v>
      </c>
      <c r="M47" s="27"/>
      <c r="N47" s="25">
        <f t="shared" si="4"/>
        <v>35014.230000000003</v>
      </c>
      <c r="O47" s="27">
        <f t="shared" si="5"/>
        <v>0</v>
      </c>
      <c r="P47" s="27">
        <f t="shared" si="6"/>
        <v>3</v>
      </c>
      <c r="Q47" s="25">
        <f t="shared" si="7"/>
        <v>35014.230000000003</v>
      </c>
      <c r="R47" s="26">
        <f t="shared" si="8"/>
        <v>105042.69</v>
      </c>
      <c r="S47" s="39" t="s">
        <v>150</v>
      </c>
    </row>
    <row r="48" spans="2:19" s="16" customFormat="1" ht="25.5" x14ac:dyDescent="0.2">
      <c r="B48" s="32"/>
      <c r="C48" s="32"/>
      <c r="D48" s="93"/>
      <c r="E48" s="33" t="s">
        <v>62</v>
      </c>
      <c r="F48" s="23"/>
      <c r="G48" s="25">
        <v>16</v>
      </c>
      <c r="H48" s="25">
        <v>1759.02</v>
      </c>
      <c r="I48" s="26">
        <f t="shared" si="0"/>
        <v>28144.32</v>
      </c>
      <c r="J48" s="27">
        <f t="shared" si="1"/>
        <v>16</v>
      </c>
      <c r="K48" s="25">
        <f t="shared" si="2"/>
        <v>1759.02</v>
      </c>
      <c r="L48" s="27">
        <f t="shared" si="3"/>
        <v>28144.32</v>
      </c>
      <c r="M48" s="27">
        <v>16</v>
      </c>
      <c r="N48" s="25">
        <f t="shared" si="4"/>
        <v>1759.02</v>
      </c>
      <c r="O48" s="27">
        <f t="shared" si="5"/>
        <v>28144.32</v>
      </c>
      <c r="P48" s="27">
        <f t="shared" si="6"/>
        <v>0</v>
      </c>
      <c r="Q48" s="25">
        <f t="shared" si="7"/>
        <v>1759.02</v>
      </c>
      <c r="R48" s="26">
        <f t="shared" si="8"/>
        <v>0</v>
      </c>
      <c r="S48" s="39" t="s">
        <v>157</v>
      </c>
    </row>
    <row r="49" spans="2:19" s="16" customFormat="1" ht="12.75" x14ac:dyDescent="0.2">
      <c r="B49" s="32"/>
      <c r="C49" s="32"/>
      <c r="D49" s="93"/>
      <c r="E49" s="33" t="s">
        <v>63</v>
      </c>
      <c r="F49" s="23"/>
      <c r="G49" s="25">
        <v>1</v>
      </c>
      <c r="H49" s="25">
        <v>5009.62</v>
      </c>
      <c r="I49" s="26">
        <f t="shared" si="0"/>
        <v>5009.62</v>
      </c>
      <c r="J49" s="27">
        <f t="shared" si="1"/>
        <v>1</v>
      </c>
      <c r="K49" s="25">
        <f t="shared" si="2"/>
        <v>5009.62</v>
      </c>
      <c r="L49" s="27">
        <f t="shared" si="3"/>
        <v>5009.62</v>
      </c>
      <c r="M49" s="27"/>
      <c r="N49" s="25">
        <f t="shared" si="4"/>
        <v>5009.62</v>
      </c>
      <c r="O49" s="27">
        <f t="shared" si="5"/>
        <v>0</v>
      </c>
      <c r="P49" s="27">
        <f t="shared" si="6"/>
        <v>1</v>
      </c>
      <c r="Q49" s="25">
        <f t="shared" si="7"/>
        <v>5009.62</v>
      </c>
      <c r="R49" s="26">
        <f t="shared" si="8"/>
        <v>5009.62</v>
      </c>
      <c r="S49" s="39" t="s">
        <v>154</v>
      </c>
    </row>
    <row r="50" spans="2:19" s="16" customFormat="1" ht="12.75" x14ac:dyDescent="0.2">
      <c r="B50" s="32"/>
      <c r="C50" s="32"/>
      <c r="D50" s="93"/>
      <c r="E50" s="33" t="s">
        <v>64</v>
      </c>
      <c r="F50" s="23"/>
      <c r="G50" s="25">
        <v>1</v>
      </c>
      <c r="H50" s="25">
        <v>3395.93</v>
      </c>
      <c r="I50" s="26">
        <f t="shared" si="0"/>
        <v>3395.93</v>
      </c>
      <c r="J50" s="27">
        <f t="shared" si="1"/>
        <v>1</v>
      </c>
      <c r="K50" s="25">
        <f t="shared" si="2"/>
        <v>3395.93</v>
      </c>
      <c r="L50" s="27">
        <f t="shared" si="3"/>
        <v>3395.93</v>
      </c>
      <c r="M50" s="27"/>
      <c r="N50" s="25">
        <f t="shared" si="4"/>
        <v>3395.93</v>
      </c>
      <c r="O50" s="27">
        <f t="shared" si="5"/>
        <v>0</v>
      </c>
      <c r="P50" s="27">
        <f t="shared" si="6"/>
        <v>1</v>
      </c>
      <c r="Q50" s="25">
        <f t="shared" si="7"/>
        <v>3395.93</v>
      </c>
      <c r="R50" s="26">
        <f t="shared" si="8"/>
        <v>3395.93</v>
      </c>
      <c r="S50" s="39" t="s">
        <v>154</v>
      </c>
    </row>
    <row r="51" spans="2:19" s="16" customFormat="1" ht="12.75" x14ac:dyDescent="0.2">
      <c r="B51" s="32"/>
      <c r="C51" s="32"/>
      <c r="D51" s="93"/>
      <c r="E51" s="33" t="s">
        <v>65</v>
      </c>
      <c r="F51" s="23"/>
      <c r="G51" s="25">
        <v>204</v>
      </c>
      <c r="H51" s="25">
        <v>314.76</v>
      </c>
      <c r="I51" s="26">
        <f t="shared" si="0"/>
        <v>64211.040000000001</v>
      </c>
      <c r="J51" s="27">
        <f t="shared" si="1"/>
        <v>204</v>
      </c>
      <c r="K51" s="25">
        <f t="shared" si="2"/>
        <v>314.76</v>
      </c>
      <c r="L51" s="27">
        <f t="shared" si="3"/>
        <v>64211.040000000001</v>
      </c>
      <c r="M51" s="27"/>
      <c r="N51" s="25">
        <f t="shared" si="4"/>
        <v>314.76</v>
      </c>
      <c r="O51" s="27">
        <f t="shared" si="5"/>
        <v>0</v>
      </c>
      <c r="P51" s="27">
        <f t="shared" si="6"/>
        <v>204</v>
      </c>
      <c r="Q51" s="25">
        <f t="shared" si="7"/>
        <v>314.76</v>
      </c>
      <c r="R51" s="26">
        <f t="shared" si="8"/>
        <v>64211.040000000001</v>
      </c>
      <c r="S51" s="39" t="s">
        <v>154</v>
      </c>
    </row>
    <row r="52" spans="2:19" s="16" customFormat="1" ht="12.75" x14ac:dyDescent="0.2">
      <c r="B52" s="32"/>
      <c r="C52" s="32"/>
      <c r="D52" s="93"/>
      <c r="E52" s="33" t="s">
        <v>66</v>
      </c>
      <c r="F52" s="23"/>
      <c r="G52" s="25">
        <v>175</v>
      </c>
      <c r="H52" s="25">
        <v>637</v>
      </c>
      <c r="I52" s="26">
        <f t="shared" si="0"/>
        <v>111475</v>
      </c>
      <c r="J52" s="27">
        <f t="shared" si="1"/>
        <v>175</v>
      </c>
      <c r="K52" s="25">
        <f t="shared" si="2"/>
        <v>637</v>
      </c>
      <c r="L52" s="27">
        <f t="shared" si="3"/>
        <v>111475</v>
      </c>
      <c r="M52" s="27"/>
      <c r="N52" s="25">
        <f t="shared" si="4"/>
        <v>637</v>
      </c>
      <c r="O52" s="27">
        <f t="shared" si="5"/>
        <v>0</v>
      </c>
      <c r="P52" s="27">
        <f t="shared" si="6"/>
        <v>175</v>
      </c>
      <c r="Q52" s="25">
        <f t="shared" si="7"/>
        <v>637</v>
      </c>
      <c r="R52" s="26">
        <f t="shared" si="8"/>
        <v>111475</v>
      </c>
      <c r="S52" s="39" t="s">
        <v>154</v>
      </c>
    </row>
    <row r="53" spans="2:19" s="16" customFormat="1" ht="12.75" x14ac:dyDescent="0.2">
      <c r="B53" s="32"/>
      <c r="C53" s="32"/>
      <c r="D53" s="93"/>
      <c r="E53" s="33" t="s">
        <v>67</v>
      </c>
      <c r="F53" s="23"/>
      <c r="G53" s="25" t="s">
        <v>96</v>
      </c>
      <c r="H53" s="25">
        <v>27519.73</v>
      </c>
      <c r="I53" s="26">
        <f t="shared" si="0"/>
        <v>55039.46</v>
      </c>
      <c r="J53" s="27" t="str">
        <f t="shared" si="1"/>
        <v>2</v>
      </c>
      <c r="K53" s="25">
        <f t="shared" si="2"/>
        <v>27519.73</v>
      </c>
      <c r="L53" s="27">
        <f t="shared" si="3"/>
        <v>55039.46</v>
      </c>
      <c r="M53" s="27"/>
      <c r="N53" s="25">
        <f t="shared" si="4"/>
        <v>27519.73</v>
      </c>
      <c r="O53" s="27">
        <f t="shared" si="5"/>
        <v>0</v>
      </c>
      <c r="P53" s="27">
        <f t="shared" si="6"/>
        <v>2</v>
      </c>
      <c r="Q53" s="25">
        <f t="shared" si="7"/>
        <v>27519.73</v>
      </c>
      <c r="R53" s="26">
        <f t="shared" si="8"/>
        <v>55039.46</v>
      </c>
      <c r="S53" s="39" t="s">
        <v>154</v>
      </c>
    </row>
    <row r="54" spans="2:19" s="16" customFormat="1" ht="12.75" x14ac:dyDescent="0.2">
      <c r="B54" s="32"/>
      <c r="C54" s="32"/>
      <c r="D54" s="93"/>
      <c r="E54" s="33" t="s">
        <v>68</v>
      </c>
      <c r="F54" s="23"/>
      <c r="G54" s="25">
        <v>5</v>
      </c>
      <c r="H54" s="25">
        <v>62088.81</v>
      </c>
      <c r="I54" s="26">
        <f t="shared" si="0"/>
        <v>310444.05</v>
      </c>
      <c r="J54" s="27">
        <f t="shared" si="1"/>
        <v>5</v>
      </c>
      <c r="K54" s="25">
        <f t="shared" si="2"/>
        <v>62088.81</v>
      </c>
      <c r="L54" s="27">
        <f t="shared" si="3"/>
        <v>310444.05</v>
      </c>
      <c r="M54" s="44">
        <v>5</v>
      </c>
      <c r="N54" s="25">
        <f t="shared" si="4"/>
        <v>62088.81</v>
      </c>
      <c r="O54" s="27">
        <f t="shared" si="5"/>
        <v>310444.05</v>
      </c>
      <c r="P54" s="27">
        <f t="shared" si="6"/>
        <v>0</v>
      </c>
      <c r="Q54" s="25">
        <f t="shared" si="7"/>
        <v>62088.81</v>
      </c>
      <c r="R54" s="26">
        <f t="shared" si="8"/>
        <v>0</v>
      </c>
      <c r="S54" s="39" t="s">
        <v>151</v>
      </c>
    </row>
    <row r="55" spans="2:19" s="16" customFormat="1" ht="25.5" x14ac:dyDescent="0.2">
      <c r="B55" s="32"/>
      <c r="C55" s="32"/>
      <c r="D55" s="93"/>
      <c r="E55" s="33" t="s">
        <v>69</v>
      </c>
      <c r="F55" s="23"/>
      <c r="G55" s="25">
        <v>1</v>
      </c>
      <c r="H55" s="25">
        <v>18198.09</v>
      </c>
      <c r="I55" s="26">
        <f t="shared" si="0"/>
        <v>18198.09</v>
      </c>
      <c r="J55" s="27">
        <f t="shared" si="1"/>
        <v>1</v>
      </c>
      <c r="K55" s="25">
        <f t="shared" si="2"/>
        <v>18198.09</v>
      </c>
      <c r="L55" s="27">
        <f t="shared" si="3"/>
        <v>18198.09</v>
      </c>
      <c r="M55" s="44">
        <v>1</v>
      </c>
      <c r="N55" s="25">
        <f t="shared" si="4"/>
        <v>18198.09</v>
      </c>
      <c r="O55" s="27">
        <f t="shared" si="5"/>
        <v>18198.09</v>
      </c>
      <c r="P55" s="27">
        <f t="shared" si="6"/>
        <v>0</v>
      </c>
      <c r="Q55" s="25">
        <f t="shared" si="7"/>
        <v>18198.09</v>
      </c>
      <c r="R55" s="26">
        <f t="shared" si="8"/>
        <v>0</v>
      </c>
      <c r="S55" s="39" t="s">
        <v>151</v>
      </c>
    </row>
    <row r="56" spans="2:19" s="16" customFormat="1" ht="12.75" x14ac:dyDescent="0.2">
      <c r="B56" s="32"/>
      <c r="C56" s="32"/>
      <c r="D56" s="93"/>
      <c r="E56" s="33" t="s">
        <v>70</v>
      </c>
      <c r="F56" s="23"/>
      <c r="G56" s="25">
        <v>1</v>
      </c>
      <c r="H56" s="25">
        <v>18198.09</v>
      </c>
      <c r="I56" s="26">
        <f t="shared" si="0"/>
        <v>18198.09</v>
      </c>
      <c r="J56" s="27">
        <f t="shared" si="1"/>
        <v>1</v>
      </c>
      <c r="K56" s="25">
        <f t="shared" si="2"/>
        <v>18198.09</v>
      </c>
      <c r="L56" s="27">
        <f t="shared" si="3"/>
        <v>18198.09</v>
      </c>
      <c r="M56" s="44">
        <v>1</v>
      </c>
      <c r="N56" s="25">
        <f t="shared" si="4"/>
        <v>18198.09</v>
      </c>
      <c r="O56" s="27">
        <f t="shared" si="5"/>
        <v>18198.09</v>
      </c>
      <c r="P56" s="27">
        <f t="shared" si="6"/>
        <v>0</v>
      </c>
      <c r="Q56" s="25">
        <f t="shared" si="7"/>
        <v>18198.09</v>
      </c>
      <c r="R56" s="26">
        <f t="shared" si="8"/>
        <v>0</v>
      </c>
      <c r="S56" s="39" t="s">
        <v>151</v>
      </c>
    </row>
    <row r="57" spans="2:19" s="16" customFormat="1" ht="12.75" x14ac:dyDescent="0.2">
      <c r="B57" s="32"/>
      <c r="C57" s="32"/>
      <c r="D57" s="93"/>
      <c r="E57" s="33" t="s">
        <v>71</v>
      </c>
      <c r="F57" s="23"/>
      <c r="G57" s="25">
        <v>2</v>
      </c>
      <c r="H57" s="25">
        <v>16057.04</v>
      </c>
      <c r="I57" s="26">
        <f t="shared" si="0"/>
        <v>32114.080000000002</v>
      </c>
      <c r="J57" s="27">
        <f t="shared" si="1"/>
        <v>2</v>
      </c>
      <c r="K57" s="25">
        <f t="shared" si="2"/>
        <v>16057.04</v>
      </c>
      <c r="L57" s="27">
        <f t="shared" si="3"/>
        <v>32114.080000000002</v>
      </c>
      <c r="M57" s="44">
        <v>2</v>
      </c>
      <c r="N57" s="25">
        <f t="shared" si="4"/>
        <v>16057.04</v>
      </c>
      <c r="O57" s="27">
        <f t="shared" si="5"/>
        <v>32114.080000000002</v>
      </c>
      <c r="P57" s="27">
        <f t="shared" si="6"/>
        <v>0</v>
      </c>
      <c r="Q57" s="25">
        <f t="shared" si="7"/>
        <v>16057.04</v>
      </c>
      <c r="R57" s="26">
        <f t="shared" si="8"/>
        <v>0</v>
      </c>
      <c r="S57" s="39" t="s">
        <v>151</v>
      </c>
    </row>
    <row r="58" spans="2:19" s="16" customFormat="1" ht="12.75" x14ac:dyDescent="0.2">
      <c r="B58" s="32"/>
      <c r="C58" s="32"/>
      <c r="D58" s="93"/>
      <c r="E58" s="33" t="s">
        <v>72</v>
      </c>
      <c r="F58" s="23"/>
      <c r="G58" s="25">
        <v>1</v>
      </c>
      <c r="H58" s="25">
        <v>8614.86</v>
      </c>
      <c r="I58" s="26">
        <f t="shared" si="0"/>
        <v>8614.86</v>
      </c>
      <c r="J58" s="27">
        <f t="shared" si="1"/>
        <v>1</v>
      </c>
      <c r="K58" s="25">
        <f t="shared" si="2"/>
        <v>8614.86</v>
      </c>
      <c r="L58" s="27">
        <f t="shared" si="3"/>
        <v>8614.86</v>
      </c>
      <c r="M58" s="44">
        <v>1</v>
      </c>
      <c r="N58" s="25">
        <f t="shared" si="4"/>
        <v>8614.86</v>
      </c>
      <c r="O58" s="27">
        <f t="shared" si="5"/>
        <v>8614.86</v>
      </c>
      <c r="P58" s="27">
        <f t="shared" si="6"/>
        <v>0</v>
      </c>
      <c r="Q58" s="25">
        <f t="shared" si="7"/>
        <v>8614.86</v>
      </c>
      <c r="R58" s="26">
        <f t="shared" si="8"/>
        <v>0</v>
      </c>
      <c r="S58" s="39" t="s">
        <v>151</v>
      </c>
    </row>
    <row r="59" spans="2:19" s="16" customFormat="1" ht="12.75" x14ac:dyDescent="0.2">
      <c r="B59" s="32"/>
      <c r="C59" s="32"/>
      <c r="D59" s="93"/>
      <c r="E59" s="33" t="s">
        <v>73</v>
      </c>
      <c r="F59" s="23"/>
      <c r="G59" s="25">
        <v>1</v>
      </c>
      <c r="H59" s="25">
        <v>10143.82</v>
      </c>
      <c r="I59" s="26">
        <f t="shared" si="0"/>
        <v>10143.82</v>
      </c>
      <c r="J59" s="27">
        <f t="shared" si="1"/>
        <v>1</v>
      </c>
      <c r="K59" s="25">
        <f t="shared" si="2"/>
        <v>10143.82</v>
      </c>
      <c r="L59" s="27">
        <f t="shared" si="3"/>
        <v>10143.82</v>
      </c>
      <c r="M59" s="44">
        <v>1</v>
      </c>
      <c r="N59" s="25">
        <f t="shared" si="4"/>
        <v>10143.82</v>
      </c>
      <c r="O59" s="27">
        <f t="shared" si="5"/>
        <v>10143.82</v>
      </c>
      <c r="P59" s="27">
        <f t="shared" si="6"/>
        <v>0</v>
      </c>
      <c r="Q59" s="25">
        <f t="shared" si="7"/>
        <v>10143.82</v>
      </c>
      <c r="R59" s="26">
        <f t="shared" si="8"/>
        <v>0</v>
      </c>
      <c r="S59" s="39" t="s">
        <v>151</v>
      </c>
    </row>
    <row r="60" spans="2:19" s="16" customFormat="1" ht="12.75" x14ac:dyDescent="0.2">
      <c r="B60" s="32"/>
      <c r="C60" s="32"/>
      <c r="D60" s="93"/>
      <c r="E60" s="33" t="s">
        <v>74</v>
      </c>
      <c r="F60" s="23"/>
      <c r="G60" s="25">
        <v>1</v>
      </c>
      <c r="H60" s="25">
        <v>8512.7000000000007</v>
      </c>
      <c r="I60" s="26">
        <f t="shared" si="0"/>
        <v>8512.7000000000007</v>
      </c>
      <c r="J60" s="27">
        <f t="shared" si="1"/>
        <v>1</v>
      </c>
      <c r="K60" s="25">
        <f t="shared" si="2"/>
        <v>8512.7000000000007</v>
      </c>
      <c r="L60" s="27">
        <f t="shared" si="3"/>
        <v>8512.7000000000007</v>
      </c>
      <c r="M60" s="44">
        <v>1</v>
      </c>
      <c r="N60" s="25">
        <f t="shared" si="4"/>
        <v>8512.7000000000007</v>
      </c>
      <c r="O60" s="27">
        <f t="shared" si="5"/>
        <v>8512.7000000000007</v>
      </c>
      <c r="P60" s="27">
        <f t="shared" si="6"/>
        <v>0</v>
      </c>
      <c r="Q60" s="25">
        <f t="shared" si="7"/>
        <v>8512.7000000000007</v>
      </c>
      <c r="R60" s="26">
        <f t="shared" si="8"/>
        <v>0</v>
      </c>
      <c r="S60" s="39" t="s">
        <v>151</v>
      </c>
    </row>
    <row r="61" spans="2:19" s="16" customFormat="1" ht="25.5" x14ac:dyDescent="0.2">
      <c r="B61" s="32"/>
      <c r="C61" s="32"/>
      <c r="D61" s="93"/>
      <c r="E61" s="33" t="s">
        <v>75</v>
      </c>
      <c r="F61" s="23"/>
      <c r="G61" s="25">
        <v>2</v>
      </c>
      <c r="H61" s="25">
        <v>2802.96</v>
      </c>
      <c r="I61" s="26">
        <f t="shared" si="0"/>
        <v>5605.92</v>
      </c>
      <c r="J61" s="27">
        <f t="shared" si="1"/>
        <v>2</v>
      </c>
      <c r="K61" s="25">
        <f t="shared" si="2"/>
        <v>2802.96</v>
      </c>
      <c r="L61" s="27">
        <f t="shared" si="3"/>
        <v>5605.92</v>
      </c>
      <c r="M61" s="27">
        <v>1</v>
      </c>
      <c r="N61" s="25">
        <f t="shared" si="4"/>
        <v>2802.96</v>
      </c>
      <c r="O61" s="27">
        <f t="shared" si="5"/>
        <v>2802.96</v>
      </c>
      <c r="P61" s="27">
        <f t="shared" si="6"/>
        <v>1</v>
      </c>
      <c r="Q61" s="25">
        <f t="shared" si="7"/>
        <v>2802.96</v>
      </c>
      <c r="R61" s="26">
        <f t="shared" si="8"/>
        <v>2802.96</v>
      </c>
      <c r="S61" s="39" t="s">
        <v>151</v>
      </c>
    </row>
    <row r="62" spans="2:19" s="16" customFormat="1" ht="25.5" x14ac:dyDescent="0.2">
      <c r="B62" s="32"/>
      <c r="C62" s="32"/>
      <c r="D62" s="93"/>
      <c r="E62" s="33" t="s">
        <v>76</v>
      </c>
      <c r="F62" s="23"/>
      <c r="G62" s="25">
        <v>7</v>
      </c>
      <c r="H62" s="25">
        <v>3248.93</v>
      </c>
      <c r="I62" s="26">
        <f t="shared" si="0"/>
        <v>22742.51</v>
      </c>
      <c r="J62" s="27">
        <f t="shared" si="1"/>
        <v>7</v>
      </c>
      <c r="K62" s="25">
        <f t="shared" si="2"/>
        <v>3248.93</v>
      </c>
      <c r="L62" s="27">
        <f t="shared" si="3"/>
        <v>22742.51</v>
      </c>
      <c r="M62" s="27">
        <v>2</v>
      </c>
      <c r="N62" s="25">
        <f t="shared" si="4"/>
        <v>3248.93</v>
      </c>
      <c r="O62" s="27">
        <f t="shared" si="5"/>
        <v>6497.86</v>
      </c>
      <c r="P62" s="27">
        <f t="shared" si="6"/>
        <v>5</v>
      </c>
      <c r="Q62" s="25">
        <f t="shared" si="7"/>
        <v>3248.93</v>
      </c>
      <c r="R62" s="26">
        <f t="shared" si="8"/>
        <v>16244.65</v>
      </c>
      <c r="S62" s="39" t="s">
        <v>151</v>
      </c>
    </row>
    <row r="63" spans="2:19" s="16" customFormat="1" ht="25.5" x14ac:dyDescent="0.2">
      <c r="B63" s="32"/>
      <c r="C63" s="32"/>
      <c r="D63" s="93"/>
      <c r="E63" s="33" t="s">
        <v>77</v>
      </c>
      <c r="F63" s="23"/>
      <c r="G63" s="25">
        <v>1</v>
      </c>
      <c r="H63" s="25">
        <v>23856.35</v>
      </c>
      <c r="I63" s="26">
        <f t="shared" si="0"/>
        <v>23856.35</v>
      </c>
      <c r="J63" s="27">
        <f t="shared" si="1"/>
        <v>1</v>
      </c>
      <c r="K63" s="25">
        <f t="shared" si="2"/>
        <v>23856.35</v>
      </c>
      <c r="L63" s="27">
        <f t="shared" si="3"/>
        <v>23856.35</v>
      </c>
      <c r="M63" s="27">
        <v>1</v>
      </c>
      <c r="N63" s="25">
        <f t="shared" si="4"/>
        <v>23856.35</v>
      </c>
      <c r="O63" s="27">
        <f t="shared" si="5"/>
        <v>23856.35</v>
      </c>
      <c r="P63" s="27">
        <f t="shared" si="6"/>
        <v>0</v>
      </c>
      <c r="Q63" s="25">
        <f t="shared" si="7"/>
        <v>23856.35</v>
      </c>
      <c r="R63" s="26">
        <f t="shared" si="8"/>
        <v>0</v>
      </c>
      <c r="S63" s="39" t="s">
        <v>151</v>
      </c>
    </row>
    <row r="64" spans="2:19" s="16" customFormat="1" ht="12.75" x14ac:dyDescent="0.2">
      <c r="B64" s="32"/>
      <c r="C64" s="32"/>
      <c r="D64" s="93"/>
      <c r="E64" s="33" t="s">
        <v>78</v>
      </c>
      <c r="F64" s="23"/>
      <c r="G64" s="25">
        <v>1</v>
      </c>
      <c r="H64" s="25">
        <v>2009.82</v>
      </c>
      <c r="I64" s="26">
        <f t="shared" si="0"/>
        <v>2009.82</v>
      </c>
      <c r="J64" s="27">
        <f t="shared" si="1"/>
        <v>1</v>
      </c>
      <c r="K64" s="25">
        <f t="shared" si="2"/>
        <v>2009.82</v>
      </c>
      <c r="L64" s="27">
        <f t="shared" si="3"/>
        <v>2009.82</v>
      </c>
      <c r="M64" s="27">
        <v>1</v>
      </c>
      <c r="N64" s="25">
        <f t="shared" si="4"/>
        <v>2009.82</v>
      </c>
      <c r="O64" s="27">
        <f t="shared" si="5"/>
        <v>2009.82</v>
      </c>
      <c r="P64" s="27">
        <f t="shared" si="6"/>
        <v>0</v>
      </c>
      <c r="Q64" s="25">
        <f t="shared" si="7"/>
        <v>2009.82</v>
      </c>
      <c r="R64" s="26">
        <f t="shared" si="8"/>
        <v>0</v>
      </c>
      <c r="S64" s="39" t="s">
        <v>151</v>
      </c>
    </row>
    <row r="65" spans="2:19" s="16" customFormat="1" ht="12.75" x14ac:dyDescent="0.2">
      <c r="B65" s="32"/>
      <c r="C65" s="32"/>
      <c r="D65" s="93"/>
      <c r="E65" s="33" t="s">
        <v>79</v>
      </c>
      <c r="F65" s="23"/>
      <c r="G65" s="25">
        <v>1</v>
      </c>
      <c r="H65" s="25">
        <v>10500.93</v>
      </c>
      <c r="I65" s="26">
        <f t="shared" si="0"/>
        <v>10500.93</v>
      </c>
      <c r="J65" s="27">
        <f t="shared" si="1"/>
        <v>1</v>
      </c>
      <c r="K65" s="25">
        <f t="shared" si="2"/>
        <v>10500.93</v>
      </c>
      <c r="L65" s="27">
        <f t="shared" si="3"/>
        <v>10500.93</v>
      </c>
      <c r="M65" s="27">
        <v>1</v>
      </c>
      <c r="N65" s="25">
        <f t="shared" si="4"/>
        <v>10500.93</v>
      </c>
      <c r="O65" s="27">
        <f t="shared" si="5"/>
        <v>10500.93</v>
      </c>
      <c r="P65" s="27">
        <f t="shared" si="6"/>
        <v>0</v>
      </c>
      <c r="Q65" s="25">
        <f t="shared" si="7"/>
        <v>10500.93</v>
      </c>
      <c r="R65" s="26">
        <f t="shared" si="8"/>
        <v>0</v>
      </c>
      <c r="S65" s="39" t="s">
        <v>151</v>
      </c>
    </row>
    <row r="66" spans="2:19" s="16" customFormat="1" ht="12.75" x14ac:dyDescent="0.2">
      <c r="B66" s="32"/>
      <c r="C66" s="32"/>
      <c r="D66" s="93"/>
      <c r="E66" s="33" t="s">
        <v>80</v>
      </c>
      <c r="F66" s="23"/>
      <c r="G66" s="25">
        <v>4</v>
      </c>
      <c r="H66" s="25">
        <v>4914.12</v>
      </c>
      <c r="I66" s="26">
        <f t="shared" si="0"/>
        <v>19656.48</v>
      </c>
      <c r="J66" s="27">
        <f t="shared" si="1"/>
        <v>4</v>
      </c>
      <c r="K66" s="25">
        <f t="shared" si="2"/>
        <v>4914.12</v>
      </c>
      <c r="L66" s="27">
        <f t="shared" si="3"/>
        <v>19656.48</v>
      </c>
      <c r="M66" s="27">
        <v>4</v>
      </c>
      <c r="N66" s="25">
        <f t="shared" si="4"/>
        <v>4914.12</v>
      </c>
      <c r="O66" s="27">
        <f t="shared" si="5"/>
        <v>19656.48</v>
      </c>
      <c r="P66" s="27">
        <f t="shared" si="6"/>
        <v>0</v>
      </c>
      <c r="Q66" s="25">
        <f t="shared" si="7"/>
        <v>4914.12</v>
      </c>
      <c r="R66" s="26">
        <f t="shared" si="8"/>
        <v>0</v>
      </c>
      <c r="S66" s="39" t="s">
        <v>151</v>
      </c>
    </row>
    <row r="67" spans="2:19" s="16" customFormat="1" ht="12.75" x14ac:dyDescent="0.2">
      <c r="B67" s="32"/>
      <c r="C67" s="32"/>
      <c r="D67" s="93"/>
      <c r="E67" s="33" t="s">
        <v>81</v>
      </c>
      <c r="F67" s="23"/>
      <c r="G67" s="25">
        <v>1</v>
      </c>
      <c r="H67" s="25">
        <v>1170.18</v>
      </c>
      <c r="I67" s="26">
        <f t="shared" si="0"/>
        <v>1170.18</v>
      </c>
      <c r="J67" s="27">
        <f t="shared" si="1"/>
        <v>1</v>
      </c>
      <c r="K67" s="25">
        <f t="shared" si="2"/>
        <v>1170.18</v>
      </c>
      <c r="L67" s="27">
        <f t="shared" si="3"/>
        <v>1170.18</v>
      </c>
      <c r="M67" s="27">
        <v>1</v>
      </c>
      <c r="N67" s="25">
        <f t="shared" si="4"/>
        <v>1170.18</v>
      </c>
      <c r="O67" s="27">
        <f t="shared" si="5"/>
        <v>1170.18</v>
      </c>
      <c r="P67" s="27">
        <f t="shared" si="6"/>
        <v>0</v>
      </c>
      <c r="Q67" s="25">
        <f t="shared" si="7"/>
        <v>1170.18</v>
      </c>
      <c r="R67" s="26">
        <f t="shared" si="8"/>
        <v>0</v>
      </c>
      <c r="S67" s="39" t="s">
        <v>151</v>
      </c>
    </row>
    <row r="68" spans="2:19" s="16" customFormat="1" ht="25.5" x14ac:dyDescent="0.2">
      <c r="B68" s="32"/>
      <c r="C68" s="32"/>
      <c r="D68" s="93"/>
      <c r="E68" s="33" t="s">
        <v>82</v>
      </c>
      <c r="F68" s="23"/>
      <c r="G68" s="25">
        <v>1</v>
      </c>
      <c r="H68" s="25">
        <v>25566.36</v>
      </c>
      <c r="I68" s="26">
        <f t="shared" si="0"/>
        <v>25566.36</v>
      </c>
      <c r="J68" s="27">
        <f t="shared" si="1"/>
        <v>1</v>
      </c>
      <c r="K68" s="25">
        <f t="shared" si="2"/>
        <v>25566.36</v>
      </c>
      <c r="L68" s="27">
        <f t="shared" si="3"/>
        <v>25566.36</v>
      </c>
      <c r="M68" s="27">
        <v>1</v>
      </c>
      <c r="N68" s="25">
        <f t="shared" si="4"/>
        <v>25566.36</v>
      </c>
      <c r="O68" s="27">
        <f t="shared" si="5"/>
        <v>25566.36</v>
      </c>
      <c r="P68" s="27">
        <f t="shared" si="6"/>
        <v>0</v>
      </c>
      <c r="Q68" s="25">
        <f t="shared" si="7"/>
        <v>25566.36</v>
      </c>
      <c r="R68" s="26">
        <f t="shared" si="8"/>
        <v>0</v>
      </c>
      <c r="S68" s="39" t="s">
        <v>151</v>
      </c>
    </row>
    <row r="69" spans="2:19" s="16" customFormat="1" ht="12.75" x14ac:dyDescent="0.2">
      <c r="B69" s="32"/>
      <c r="C69" s="32"/>
      <c r="D69" s="93"/>
      <c r="E69" s="33" t="s">
        <v>83</v>
      </c>
      <c r="F69" s="23"/>
      <c r="G69" s="25">
        <v>2</v>
      </c>
      <c r="H69" s="25">
        <v>685.16</v>
      </c>
      <c r="I69" s="26">
        <f t="shared" si="0"/>
        <v>1370.32</v>
      </c>
      <c r="J69" s="27">
        <f t="shared" si="1"/>
        <v>2</v>
      </c>
      <c r="K69" s="25">
        <f t="shared" si="2"/>
        <v>685.16</v>
      </c>
      <c r="L69" s="27">
        <f t="shared" si="3"/>
        <v>1370.32</v>
      </c>
      <c r="M69" s="44">
        <v>2</v>
      </c>
      <c r="N69" s="25">
        <f t="shared" si="4"/>
        <v>685.16</v>
      </c>
      <c r="O69" s="27">
        <f t="shared" si="5"/>
        <v>1370.32</v>
      </c>
      <c r="P69" s="27">
        <f t="shared" si="6"/>
        <v>0</v>
      </c>
      <c r="Q69" s="25">
        <f t="shared" si="7"/>
        <v>685.16</v>
      </c>
      <c r="R69" s="26">
        <f t="shared" si="8"/>
        <v>0</v>
      </c>
      <c r="S69" s="39" t="s">
        <v>151</v>
      </c>
    </row>
    <row r="70" spans="2:19" s="16" customFormat="1" ht="25.5" x14ac:dyDescent="0.2">
      <c r="B70" s="32"/>
      <c r="C70" s="32"/>
      <c r="D70" s="93"/>
      <c r="E70" s="33" t="s">
        <v>84</v>
      </c>
      <c r="F70" s="23"/>
      <c r="G70" s="25">
        <v>1</v>
      </c>
      <c r="H70" s="25">
        <v>5122.57</v>
      </c>
      <c r="I70" s="26">
        <f t="shared" si="0"/>
        <v>5122.57</v>
      </c>
      <c r="J70" s="27">
        <f t="shared" si="1"/>
        <v>1</v>
      </c>
      <c r="K70" s="25">
        <f t="shared" si="2"/>
        <v>5122.57</v>
      </c>
      <c r="L70" s="27">
        <f t="shared" si="3"/>
        <v>5122.57</v>
      </c>
      <c r="M70" s="44">
        <v>1</v>
      </c>
      <c r="N70" s="25">
        <f t="shared" si="4"/>
        <v>5122.57</v>
      </c>
      <c r="O70" s="27">
        <f t="shared" si="5"/>
        <v>5122.57</v>
      </c>
      <c r="P70" s="27">
        <f t="shared" si="6"/>
        <v>0</v>
      </c>
      <c r="Q70" s="25">
        <f t="shared" si="7"/>
        <v>5122.57</v>
      </c>
      <c r="R70" s="26">
        <f t="shared" si="8"/>
        <v>0</v>
      </c>
      <c r="S70" s="39" t="s">
        <v>151</v>
      </c>
    </row>
    <row r="71" spans="2:19" s="16" customFormat="1" ht="12.75" x14ac:dyDescent="0.2">
      <c r="B71" s="32"/>
      <c r="C71" s="32"/>
      <c r="D71" s="93"/>
      <c r="E71" s="33" t="s">
        <v>85</v>
      </c>
      <c r="F71" s="23"/>
      <c r="G71" s="25" t="s">
        <v>97</v>
      </c>
      <c r="H71" s="25">
        <v>603.76</v>
      </c>
      <c r="I71" s="26">
        <f t="shared" si="0"/>
        <v>266258.15999999997</v>
      </c>
      <c r="J71" s="27" t="str">
        <f t="shared" si="1"/>
        <v>441</v>
      </c>
      <c r="K71" s="25">
        <f t="shared" si="2"/>
        <v>603.76</v>
      </c>
      <c r="L71" s="27">
        <f t="shared" si="3"/>
        <v>266258.15999999997</v>
      </c>
      <c r="M71" s="44"/>
      <c r="N71" s="25">
        <f t="shared" si="4"/>
        <v>603.76</v>
      </c>
      <c r="O71" s="27">
        <f t="shared" si="5"/>
        <v>0</v>
      </c>
      <c r="P71" s="27">
        <f t="shared" si="6"/>
        <v>441</v>
      </c>
      <c r="Q71" s="25">
        <f t="shared" si="7"/>
        <v>603.76</v>
      </c>
      <c r="R71" s="26">
        <f t="shared" si="8"/>
        <v>266258.15999999997</v>
      </c>
      <c r="S71" s="39" t="s">
        <v>151</v>
      </c>
    </row>
    <row r="72" spans="2:19" s="16" customFormat="1" ht="12.75" x14ac:dyDescent="0.2">
      <c r="B72" s="32"/>
      <c r="C72" s="32"/>
      <c r="D72" s="93"/>
      <c r="E72" s="33" t="s">
        <v>86</v>
      </c>
      <c r="F72" s="23"/>
      <c r="G72" s="25">
        <v>90</v>
      </c>
      <c r="H72" s="25">
        <v>1066.3599999999999</v>
      </c>
      <c r="I72" s="26">
        <f t="shared" si="0"/>
        <v>95972.4</v>
      </c>
      <c r="J72" s="27">
        <f t="shared" si="1"/>
        <v>90</v>
      </c>
      <c r="K72" s="25">
        <f t="shared" si="2"/>
        <v>1066.3599999999999</v>
      </c>
      <c r="L72" s="27">
        <f t="shared" si="3"/>
        <v>95972.4</v>
      </c>
      <c r="M72" s="44"/>
      <c r="N72" s="25">
        <f t="shared" si="4"/>
        <v>1066.3599999999999</v>
      </c>
      <c r="O72" s="27">
        <f t="shared" si="5"/>
        <v>0</v>
      </c>
      <c r="P72" s="27">
        <f t="shared" si="6"/>
        <v>90</v>
      </c>
      <c r="Q72" s="25">
        <f t="shared" si="7"/>
        <v>1066.3599999999999</v>
      </c>
      <c r="R72" s="26">
        <f t="shared" si="8"/>
        <v>95972.4</v>
      </c>
      <c r="S72" s="39" t="s">
        <v>151</v>
      </c>
    </row>
    <row r="73" spans="2:19" s="16" customFormat="1" ht="25.5" x14ac:dyDescent="0.2">
      <c r="B73" s="32"/>
      <c r="C73" s="32"/>
      <c r="D73" s="93"/>
      <c r="E73" s="33" t="s">
        <v>87</v>
      </c>
      <c r="F73" s="23"/>
      <c r="G73" s="25">
        <v>5</v>
      </c>
      <c r="H73" s="25">
        <v>4695.6899999999996</v>
      </c>
      <c r="I73" s="26">
        <f t="shared" si="0"/>
        <v>23478.449999999997</v>
      </c>
      <c r="J73" s="27">
        <f t="shared" si="1"/>
        <v>5</v>
      </c>
      <c r="K73" s="25">
        <f t="shared" si="2"/>
        <v>4695.6899999999996</v>
      </c>
      <c r="L73" s="27">
        <f t="shared" si="3"/>
        <v>23478.449999999997</v>
      </c>
      <c r="M73" s="44">
        <v>4</v>
      </c>
      <c r="N73" s="25">
        <f t="shared" si="4"/>
        <v>4695.6899999999996</v>
      </c>
      <c r="O73" s="27">
        <f t="shared" si="5"/>
        <v>18782.759999999998</v>
      </c>
      <c r="P73" s="27">
        <f t="shared" si="6"/>
        <v>1</v>
      </c>
      <c r="Q73" s="25">
        <f t="shared" si="7"/>
        <v>4695.6899999999996</v>
      </c>
      <c r="R73" s="26">
        <f t="shared" si="8"/>
        <v>4695.6899999999996</v>
      </c>
      <c r="S73" s="39" t="s">
        <v>151</v>
      </c>
    </row>
    <row r="74" spans="2:19" s="16" customFormat="1" ht="12.75" x14ac:dyDescent="0.2">
      <c r="B74" s="32"/>
      <c r="C74" s="32"/>
      <c r="D74" s="93"/>
      <c r="E74" s="33" t="s">
        <v>88</v>
      </c>
      <c r="F74" s="23"/>
      <c r="G74" s="25" t="s">
        <v>98</v>
      </c>
      <c r="H74" s="25">
        <v>1185.1300000000001</v>
      </c>
      <c r="I74" s="26">
        <f t="shared" si="0"/>
        <v>31998.510000000002</v>
      </c>
      <c r="J74" s="27" t="str">
        <f t="shared" si="1"/>
        <v>27</v>
      </c>
      <c r="K74" s="25">
        <f t="shared" si="2"/>
        <v>1185.1300000000001</v>
      </c>
      <c r="L74" s="27">
        <f t="shared" si="3"/>
        <v>31998.510000000002</v>
      </c>
      <c r="M74" s="44">
        <v>2</v>
      </c>
      <c r="N74" s="25">
        <f t="shared" si="4"/>
        <v>1185.1300000000001</v>
      </c>
      <c r="O74" s="27">
        <f t="shared" si="5"/>
        <v>2370.2600000000002</v>
      </c>
      <c r="P74" s="27">
        <f t="shared" si="6"/>
        <v>25</v>
      </c>
      <c r="Q74" s="25">
        <f t="shared" si="7"/>
        <v>1185.1300000000001</v>
      </c>
      <c r="R74" s="26">
        <f t="shared" si="8"/>
        <v>29628.250000000004</v>
      </c>
      <c r="S74" s="39" t="s">
        <v>151</v>
      </c>
    </row>
    <row r="75" spans="2:19" s="16" customFormat="1" ht="12.75" x14ac:dyDescent="0.2">
      <c r="B75" s="32"/>
      <c r="C75" s="32"/>
      <c r="D75" s="93"/>
      <c r="E75" s="33" t="s">
        <v>89</v>
      </c>
      <c r="F75" s="23"/>
      <c r="G75" s="25" t="s">
        <v>99</v>
      </c>
      <c r="H75" s="25">
        <v>3296.28</v>
      </c>
      <c r="I75" s="26">
        <f t="shared" si="0"/>
        <v>13185.12</v>
      </c>
      <c r="J75" s="27" t="str">
        <f t="shared" si="1"/>
        <v>4</v>
      </c>
      <c r="K75" s="25">
        <f t="shared" si="2"/>
        <v>3296.28</v>
      </c>
      <c r="L75" s="27">
        <f t="shared" si="3"/>
        <v>13185.12</v>
      </c>
      <c r="M75" s="44" t="s">
        <v>99</v>
      </c>
      <c r="N75" s="25">
        <f t="shared" si="4"/>
        <v>3296.28</v>
      </c>
      <c r="O75" s="27">
        <f t="shared" si="5"/>
        <v>13185.12</v>
      </c>
      <c r="P75" s="27">
        <f t="shared" si="6"/>
        <v>0</v>
      </c>
      <c r="Q75" s="25">
        <f t="shared" si="7"/>
        <v>3296.28</v>
      </c>
      <c r="R75" s="26">
        <f t="shared" si="8"/>
        <v>0</v>
      </c>
      <c r="S75" s="39" t="s">
        <v>151</v>
      </c>
    </row>
    <row r="76" spans="2:19" s="16" customFormat="1" ht="12.75" x14ac:dyDescent="0.2">
      <c r="B76" s="32"/>
      <c r="C76" s="32"/>
      <c r="D76" s="93"/>
      <c r="E76" s="34" t="s">
        <v>90</v>
      </c>
      <c r="F76" s="23"/>
      <c r="G76" s="25" t="s">
        <v>95</v>
      </c>
      <c r="H76" s="25">
        <v>3622.67</v>
      </c>
      <c r="I76" s="26">
        <f t="shared" si="0"/>
        <v>21736.02</v>
      </c>
      <c r="J76" s="27" t="str">
        <f t="shared" si="1"/>
        <v>6</v>
      </c>
      <c r="K76" s="25">
        <f t="shared" si="2"/>
        <v>3622.67</v>
      </c>
      <c r="L76" s="27">
        <f t="shared" si="3"/>
        <v>21736.02</v>
      </c>
      <c r="M76" s="44">
        <v>3</v>
      </c>
      <c r="N76" s="25">
        <f t="shared" si="4"/>
        <v>3622.67</v>
      </c>
      <c r="O76" s="27">
        <f t="shared" si="5"/>
        <v>10868.01</v>
      </c>
      <c r="P76" s="27">
        <f t="shared" si="6"/>
        <v>3</v>
      </c>
      <c r="Q76" s="25">
        <f t="shared" si="7"/>
        <v>3622.67</v>
      </c>
      <c r="R76" s="26">
        <f t="shared" si="8"/>
        <v>10868.01</v>
      </c>
      <c r="S76" s="39" t="s">
        <v>151</v>
      </c>
    </row>
    <row r="77" spans="2:19" s="16" customFormat="1" ht="12.75" x14ac:dyDescent="0.2">
      <c r="B77" s="32"/>
      <c r="C77" s="32"/>
      <c r="D77" s="93"/>
      <c r="E77" s="33" t="s">
        <v>91</v>
      </c>
      <c r="F77" s="23"/>
      <c r="G77" s="25">
        <v>1</v>
      </c>
      <c r="H77" s="25">
        <v>10653.76</v>
      </c>
      <c r="I77" s="26">
        <f t="shared" si="0"/>
        <v>10653.76</v>
      </c>
      <c r="J77" s="27">
        <f t="shared" si="1"/>
        <v>1</v>
      </c>
      <c r="K77" s="25">
        <f t="shared" si="2"/>
        <v>10653.76</v>
      </c>
      <c r="L77" s="27">
        <f t="shared" si="3"/>
        <v>10653.76</v>
      </c>
      <c r="M77" s="27"/>
      <c r="N77" s="25">
        <f t="shared" si="4"/>
        <v>10653.76</v>
      </c>
      <c r="O77" s="27">
        <f t="shared" si="5"/>
        <v>0</v>
      </c>
      <c r="P77" s="27">
        <f t="shared" si="6"/>
        <v>1</v>
      </c>
      <c r="Q77" s="25">
        <f t="shared" si="7"/>
        <v>10653.76</v>
      </c>
      <c r="R77" s="26">
        <f t="shared" si="8"/>
        <v>10653.76</v>
      </c>
      <c r="S77" s="39" t="s">
        <v>154</v>
      </c>
    </row>
    <row r="78" spans="2:19" s="16" customFormat="1" ht="25.5" x14ac:dyDescent="0.2">
      <c r="B78" s="32"/>
      <c r="C78" s="32"/>
      <c r="D78" s="93"/>
      <c r="E78" s="33" t="s">
        <v>59</v>
      </c>
      <c r="F78" s="23"/>
      <c r="G78" s="25">
        <v>1</v>
      </c>
      <c r="H78" s="25">
        <v>4679.08</v>
      </c>
      <c r="I78" s="26">
        <f t="shared" si="0"/>
        <v>4679.08</v>
      </c>
      <c r="J78" s="27">
        <f t="shared" si="1"/>
        <v>1</v>
      </c>
      <c r="K78" s="25">
        <f t="shared" si="2"/>
        <v>4679.08</v>
      </c>
      <c r="L78" s="27">
        <f t="shared" si="3"/>
        <v>4679.08</v>
      </c>
      <c r="M78" s="27"/>
      <c r="N78" s="25">
        <f t="shared" si="4"/>
        <v>4679.08</v>
      </c>
      <c r="O78" s="27">
        <f t="shared" si="5"/>
        <v>0</v>
      </c>
      <c r="P78" s="27">
        <f t="shared" si="6"/>
        <v>1</v>
      </c>
      <c r="Q78" s="25">
        <f t="shared" si="7"/>
        <v>4679.08</v>
      </c>
      <c r="R78" s="26">
        <f t="shared" si="8"/>
        <v>4679.08</v>
      </c>
      <c r="S78" s="40" t="s">
        <v>153</v>
      </c>
    </row>
    <row r="79" spans="2:19" s="16" customFormat="1" ht="12.75" x14ac:dyDescent="0.2">
      <c r="B79" s="32"/>
      <c r="C79" s="32"/>
      <c r="D79" s="93"/>
      <c r="E79" s="33" t="s">
        <v>66</v>
      </c>
      <c r="F79" s="23"/>
      <c r="G79" s="25">
        <v>2052</v>
      </c>
      <c r="H79" s="25">
        <v>637</v>
      </c>
      <c r="I79" s="26">
        <f t="shared" ref="I79:I130" si="9">H79*G79</f>
        <v>1307124</v>
      </c>
      <c r="J79" s="27">
        <f t="shared" ref="J79:J130" si="10">G79</f>
        <v>2052</v>
      </c>
      <c r="K79" s="25">
        <f t="shared" ref="K79:K130" si="11">H79</f>
        <v>637</v>
      </c>
      <c r="L79" s="27">
        <f t="shared" ref="L79:L130" si="12">K79*J79</f>
        <v>1307124</v>
      </c>
      <c r="M79" s="27"/>
      <c r="N79" s="25">
        <f t="shared" ref="N79:N130" si="13">K79</f>
        <v>637</v>
      </c>
      <c r="O79" s="27">
        <f t="shared" ref="O79:O130" si="14">N79*M79</f>
        <v>0</v>
      </c>
      <c r="P79" s="27">
        <f t="shared" ref="P79:P130" si="15">J79-M79</f>
        <v>2052</v>
      </c>
      <c r="Q79" s="25">
        <f t="shared" ref="Q79:Q130" si="16">N79</f>
        <v>637</v>
      </c>
      <c r="R79" s="26">
        <f t="shared" ref="R79:R130" si="17">Q79*P79</f>
        <v>1307124</v>
      </c>
      <c r="S79" s="39" t="s">
        <v>154</v>
      </c>
    </row>
    <row r="80" spans="2:19" s="16" customFormat="1" ht="25.5" x14ac:dyDescent="0.2">
      <c r="B80" s="32"/>
      <c r="C80" s="32"/>
      <c r="D80" s="93"/>
      <c r="E80" s="33" t="s">
        <v>59</v>
      </c>
      <c r="F80" s="23"/>
      <c r="G80" s="25">
        <v>3</v>
      </c>
      <c r="H80" s="25">
        <v>4679.08</v>
      </c>
      <c r="I80" s="26">
        <f t="shared" si="9"/>
        <v>14037.24</v>
      </c>
      <c r="J80" s="27">
        <f t="shared" si="10"/>
        <v>3</v>
      </c>
      <c r="K80" s="25">
        <f t="shared" si="11"/>
        <v>4679.08</v>
      </c>
      <c r="L80" s="27">
        <f t="shared" si="12"/>
        <v>14037.24</v>
      </c>
      <c r="M80" s="27">
        <v>3</v>
      </c>
      <c r="N80" s="25">
        <f t="shared" si="13"/>
        <v>4679.08</v>
      </c>
      <c r="O80" s="27">
        <f t="shared" si="14"/>
        <v>14037.24</v>
      </c>
      <c r="P80" s="27">
        <f t="shared" si="15"/>
        <v>0</v>
      </c>
      <c r="Q80" s="25">
        <f t="shared" si="16"/>
        <v>4679.08</v>
      </c>
      <c r="R80" s="26">
        <f t="shared" si="17"/>
        <v>0</v>
      </c>
      <c r="S80" s="39" t="s">
        <v>157</v>
      </c>
    </row>
    <row r="81" spans="2:19" s="16" customFormat="1" ht="12.75" x14ac:dyDescent="0.2">
      <c r="B81" s="32"/>
      <c r="C81" s="32"/>
      <c r="D81" s="94"/>
      <c r="E81" s="33" t="s">
        <v>92</v>
      </c>
      <c r="F81" s="23"/>
      <c r="G81" s="25">
        <v>1</v>
      </c>
      <c r="H81" s="25">
        <v>14251.52</v>
      </c>
      <c r="I81" s="26">
        <f t="shared" si="9"/>
        <v>14251.52</v>
      </c>
      <c r="J81" s="27">
        <f t="shared" si="10"/>
        <v>1</v>
      </c>
      <c r="K81" s="25">
        <f t="shared" si="11"/>
        <v>14251.52</v>
      </c>
      <c r="L81" s="27">
        <f t="shared" si="12"/>
        <v>14251.52</v>
      </c>
      <c r="M81" s="27"/>
      <c r="N81" s="25">
        <f t="shared" si="13"/>
        <v>14251.52</v>
      </c>
      <c r="O81" s="27">
        <f t="shared" si="14"/>
        <v>0</v>
      </c>
      <c r="P81" s="27">
        <f t="shared" si="15"/>
        <v>1</v>
      </c>
      <c r="Q81" s="25">
        <f t="shared" si="16"/>
        <v>14251.52</v>
      </c>
      <c r="R81" s="26">
        <f t="shared" si="17"/>
        <v>14251.52</v>
      </c>
      <c r="S81" s="39" t="s">
        <v>150</v>
      </c>
    </row>
    <row r="82" spans="2:19" s="16" customFormat="1" ht="25.5" x14ac:dyDescent="0.2">
      <c r="B82" s="32"/>
      <c r="C82" s="32"/>
      <c r="D82" s="92" t="s">
        <v>144</v>
      </c>
      <c r="E82" s="33" t="s">
        <v>101</v>
      </c>
      <c r="F82" s="23"/>
      <c r="G82" s="25">
        <v>67</v>
      </c>
      <c r="H82" s="35">
        <v>13165.25</v>
      </c>
      <c r="I82" s="26">
        <f t="shared" si="9"/>
        <v>882071.75</v>
      </c>
      <c r="J82" s="27">
        <f t="shared" si="10"/>
        <v>67</v>
      </c>
      <c r="K82" s="25">
        <f t="shared" si="11"/>
        <v>13165.25</v>
      </c>
      <c r="L82" s="27">
        <f t="shared" si="12"/>
        <v>882071.75</v>
      </c>
      <c r="M82" s="27"/>
      <c r="N82" s="25">
        <f t="shared" si="13"/>
        <v>13165.25</v>
      </c>
      <c r="O82" s="27">
        <f t="shared" si="14"/>
        <v>0</v>
      </c>
      <c r="P82" s="27">
        <f t="shared" si="15"/>
        <v>67</v>
      </c>
      <c r="Q82" s="25">
        <f t="shared" si="16"/>
        <v>13165.25</v>
      </c>
      <c r="R82" s="26">
        <f t="shared" si="17"/>
        <v>882071.75</v>
      </c>
      <c r="S82" s="39" t="s">
        <v>158</v>
      </c>
    </row>
    <row r="83" spans="2:19" s="16" customFormat="1" ht="25.5" x14ac:dyDescent="0.2">
      <c r="B83" s="32"/>
      <c r="C83" s="32"/>
      <c r="D83" s="93"/>
      <c r="E83" s="33" t="s">
        <v>102</v>
      </c>
      <c r="F83" s="23"/>
      <c r="G83" s="25">
        <v>22</v>
      </c>
      <c r="H83" s="35">
        <v>10659.32</v>
      </c>
      <c r="I83" s="26">
        <f t="shared" si="9"/>
        <v>234505.03999999998</v>
      </c>
      <c r="J83" s="27">
        <f t="shared" si="10"/>
        <v>22</v>
      </c>
      <c r="K83" s="25">
        <f t="shared" si="11"/>
        <v>10659.32</v>
      </c>
      <c r="L83" s="27">
        <f t="shared" si="12"/>
        <v>234505.03999999998</v>
      </c>
      <c r="M83" s="27"/>
      <c r="N83" s="25">
        <f t="shared" si="13"/>
        <v>10659.32</v>
      </c>
      <c r="O83" s="27">
        <f t="shared" si="14"/>
        <v>0</v>
      </c>
      <c r="P83" s="27">
        <f t="shared" si="15"/>
        <v>22</v>
      </c>
      <c r="Q83" s="25">
        <f t="shared" si="16"/>
        <v>10659.32</v>
      </c>
      <c r="R83" s="26">
        <f t="shared" si="17"/>
        <v>234505.03999999998</v>
      </c>
      <c r="S83" s="39" t="s">
        <v>158</v>
      </c>
    </row>
    <row r="84" spans="2:19" s="16" customFormat="1" ht="25.5" x14ac:dyDescent="0.2">
      <c r="B84" s="32"/>
      <c r="C84" s="32"/>
      <c r="D84" s="93"/>
      <c r="E84" s="33" t="s">
        <v>103</v>
      </c>
      <c r="F84" s="23"/>
      <c r="G84" s="25">
        <v>6</v>
      </c>
      <c r="H84" s="35">
        <v>38050.85</v>
      </c>
      <c r="I84" s="26">
        <f t="shared" si="9"/>
        <v>228305.09999999998</v>
      </c>
      <c r="J84" s="27">
        <f t="shared" si="10"/>
        <v>6</v>
      </c>
      <c r="K84" s="25">
        <f t="shared" si="11"/>
        <v>38050.85</v>
      </c>
      <c r="L84" s="27">
        <f t="shared" si="12"/>
        <v>228305.09999999998</v>
      </c>
      <c r="M84" s="27"/>
      <c r="N84" s="25">
        <f t="shared" si="13"/>
        <v>38050.85</v>
      </c>
      <c r="O84" s="27">
        <f t="shared" si="14"/>
        <v>0</v>
      </c>
      <c r="P84" s="27">
        <f t="shared" si="15"/>
        <v>6</v>
      </c>
      <c r="Q84" s="25">
        <f t="shared" si="16"/>
        <v>38050.85</v>
      </c>
      <c r="R84" s="26">
        <f t="shared" si="17"/>
        <v>228305.09999999998</v>
      </c>
      <c r="S84" s="40" t="s">
        <v>153</v>
      </c>
    </row>
    <row r="85" spans="2:19" s="16" customFormat="1" ht="12.75" x14ac:dyDescent="0.2">
      <c r="B85" s="32"/>
      <c r="C85" s="32"/>
      <c r="D85" s="93"/>
      <c r="E85" s="33" t="s">
        <v>104</v>
      </c>
      <c r="F85" s="23"/>
      <c r="G85" s="25">
        <v>4</v>
      </c>
      <c r="H85" s="35">
        <v>6203.39</v>
      </c>
      <c r="I85" s="26">
        <f t="shared" si="9"/>
        <v>24813.56</v>
      </c>
      <c r="J85" s="27">
        <f t="shared" si="10"/>
        <v>4</v>
      </c>
      <c r="K85" s="25">
        <f t="shared" si="11"/>
        <v>6203.39</v>
      </c>
      <c r="L85" s="27">
        <f t="shared" si="12"/>
        <v>24813.56</v>
      </c>
      <c r="M85" s="27"/>
      <c r="N85" s="25">
        <f t="shared" si="13"/>
        <v>6203.39</v>
      </c>
      <c r="O85" s="27">
        <f t="shared" si="14"/>
        <v>0</v>
      </c>
      <c r="P85" s="27">
        <f t="shared" si="15"/>
        <v>4</v>
      </c>
      <c r="Q85" s="25">
        <f t="shared" si="16"/>
        <v>6203.39</v>
      </c>
      <c r="R85" s="26">
        <f t="shared" si="17"/>
        <v>24813.56</v>
      </c>
      <c r="S85" s="39" t="s">
        <v>148</v>
      </c>
    </row>
    <row r="86" spans="2:19" s="16" customFormat="1" ht="63.75" x14ac:dyDescent="0.2">
      <c r="B86" s="32"/>
      <c r="C86" s="32"/>
      <c r="D86" s="93"/>
      <c r="E86" s="33" t="s">
        <v>105</v>
      </c>
      <c r="F86" s="23"/>
      <c r="G86" s="25">
        <v>4</v>
      </c>
      <c r="H86" s="35">
        <v>550.85</v>
      </c>
      <c r="I86" s="26">
        <f t="shared" si="9"/>
        <v>2203.4</v>
      </c>
      <c r="J86" s="27">
        <f t="shared" si="10"/>
        <v>4</v>
      </c>
      <c r="K86" s="25">
        <f t="shared" si="11"/>
        <v>550.85</v>
      </c>
      <c r="L86" s="27">
        <f t="shared" si="12"/>
        <v>2203.4</v>
      </c>
      <c r="M86" s="27"/>
      <c r="N86" s="25">
        <f t="shared" si="13"/>
        <v>550.85</v>
      </c>
      <c r="O86" s="27">
        <f t="shared" si="14"/>
        <v>0</v>
      </c>
      <c r="P86" s="27">
        <f t="shared" si="15"/>
        <v>4</v>
      </c>
      <c r="Q86" s="25">
        <f t="shared" si="16"/>
        <v>550.85</v>
      </c>
      <c r="R86" s="26">
        <f t="shared" si="17"/>
        <v>2203.4</v>
      </c>
      <c r="S86" s="39" t="s">
        <v>148</v>
      </c>
    </row>
    <row r="87" spans="2:19" s="16" customFormat="1" ht="25.5" x14ac:dyDescent="0.2">
      <c r="B87" s="32"/>
      <c r="C87" s="32"/>
      <c r="D87" s="93"/>
      <c r="E87" s="33" t="s">
        <v>106</v>
      </c>
      <c r="F87" s="23"/>
      <c r="G87" s="25">
        <v>9</v>
      </c>
      <c r="H87" s="35">
        <v>31453.39</v>
      </c>
      <c r="I87" s="26">
        <f t="shared" si="9"/>
        <v>283080.51</v>
      </c>
      <c r="J87" s="27">
        <f t="shared" si="10"/>
        <v>9</v>
      </c>
      <c r="K87" s="25">
        <f t="shared" si="11"/>
        <v>31453.39</v>
      </c>
      <c r="L87" s="27">
        <f t="shared" si="12"/>
        <v>283080.51</v>
      </c>
      <c r="M87" s="27"/>
      <c r="N87" s="25">
        <f t="shared" si="13"/>
        <v>31453.39</v>
      </c>
      <c r="O87" s="27">
        <f t="shared" si="14"/>
        <v>0</v>
      </c>
      <c r="P87" s="27">
        <f t="shared" si="15"/>
        <v>9</v>
      </c>
      <c r="Q87" s="25">
        <f t="shared" si="16"/>
        <v>31453.39</v>
      </c>
      <c r="R87" s="26">
        <f t="shared" si="17"/>
        <v>283080.51</v>
      </c>
      <c r="S87" s="39" t="s">
        <v>158</v>
      </c>
    </row>
    <row r="88" spans="2:19" s="16" customFormat="1" ht="25.5" x14ac:dyDescent="0.2">
      <c r="B88" s="32"/>
      <c r="C88" s="32"/>
      <c r="D88" s="93"/>
      <c r="E88" s="33" t="s">
        <v>107</v>
      </c>
      <c r="F88" s="23"/>
      <c r="G88" s="25">
        <v>9</v>
      </c>
      <c r="H88" s="35">
        <v>2584.75</v>
      </c>
      <c r="I88" s="26">
        <f t="shared" si="9"/>
        <v>23262.75</v>
      </c>
      <c r="J88" s="27">
        <f t="shared" si="10"/>
        <v>9</v>
      </c>
      <c r="K88" s="25">
        <f t="shared" si="11"/>
        <v>2584.75</v>
      </c>
      <c r="L88" s="27">
        <f t="shared" si="12"/>
        <v>23262.75</v>
      </c>
      <c r="M88" s="27"/>
      <c r="N88" s="25">
        <f t="shared" si="13"/>
        <v>2584.75</v>
      </c>
      <c r="O88" s="27">
        <f t="shared" si="14"/>
        <v>0</v>
      </c>
      <c r="P88" s="27">
        <f t="shared" si="15"/>
        <v>9</v>
      </c>
      <c r="Q88" s="25">
        <f t="shared" si="16"/>
        <v>2584.75</v>
      </c>
      <c r="R88" s="26">
        <f t="shared" si="17"/>
        <v>23262.75</v>
      </c>
      <c r="S88" s="39" t="s">
        <v>158</v>
      </c>
    </row>
    <row r="89" spans="2:19" s="16" customFormat="1" ht="12.75" x14ac:dyDescent="0.2">
      <c r="B89" s="32"/>
      <c r="C89" s="32"/>
      <c r="D89" s="93"/>
      <c r="E89" s="33" t="s">
        <v>108</v>
      </c>
      <c r="F89" s="23"/>
      <c r="G89" s="25">
        <v>20</v>
      </c>
      <c r="H89" s="35">
        <v>1241.5</v>
      </c>
      <c r="I89" s="26">
        <f t="shared" si="9"/>
        <v>24830</v>
      </c>
      <c r="J89" s="27">
        <f t="shared" si="10"/>
        <v>20</v>
      </c>
      <c r="K89" s="25">
        <f t="shared" si="11"/>
        <v>1241.5</v>
      </c>
      <c r="L89" s="27">
        <f t="shared" si="12"/>
        <v>24830</v>
      </c>
      <c r="M89" s="27"/>
      <c r="N89" s="25">
        <f t="shared" si="13"/>
        <v>1241.5</v>
      </c>
      <c r="O89" s="27">
        <f t="shared" si="14"/>
        <v>0</v>
      </c>
      <c r="P89" s="27">
        <f t="shared" si="15"/>
        <v>20</v>
      </c>
      <c r="Q89" s="25">
        <f t="shared" si="16"/>
        <v>1241.5</v>
      </c>
      <c r="R89" s="26">
        <f t="shared" si="17"/>
        <v>24830</v>
      </c>
      <c r="S89" s="39">
        <v>20</v>
      </c>
    </row>
    <row r="90" spans="2:19" s="16" customFormat="1" ht="12.75" x14ac:dyDescent="0.2">
      <c r="B90" s="32"/>
      <c r="C90" s="32"/>
      <c r="D90" s="93"/>
      <c r="E90" s="33" t="s">
        <v>109</v>
      </c>
      <c r="F90" s="23"/>
      <c r="G90" s="25">
        <v>112</v>
      </c>
      <c r="H90" s="35">
        <v>739.79</v>
      </c>
      <c r="I90" s="26">
        <f t="shared" si="9"/>
        <v>82856.479999999996</v>
      </c>
      <c r="J90" s="27">
        <f t="shared" si="10"/>
        <v>112</v>
      </c>
      <c r="K90" s="25">
        <f t="shared" si="11"/>
        <v>739.79</v>
      </c>
      <c r="L90" s="27">
        <f t="shared" si="12"/>
        <v>82856.479999999996</v>
      </c>
      <c r="M90" s="27">
        <v>88</v>
      </c>
      <c r="N90" s="25">
        <f t="shared" si="13"/>
        <v>739.79</v>
      </c>
      <c r="O90" s="27">
        <f t="shared" si="14"/>
        <v>65101.52</v>
      </c>
      <c r="P90" s="27">
        <f t="shared" si="15"/>
        <v>24</v>
      </c>
      <c r="Q90" s="25">
        <f t="shared" si="16"/>
        <v>739.79</v>
      </c>
      <c r="R90" s="26">
        <f t="shared" si="17"/>
        <v>17754.96</v>
      </c>
      <c r="S90" s="39" t="s">
        <v>148</v>
      </c>
    </row>
    <row r="91" spans="2:19" s="16" customFormat="1" ht="12.75" x14ac:dyDescent="0.2">
      <c r="B91" s="32"/>
      <c r="C91" s="32"/>
      <c r="D91" s="93"/>
      <c r="E91" s="33" t="s">
        <v>110</v>
      </c>
      <c r="F91" s="23"/>
      <c r="G91" s="25">
        <v>7</v>
      </c>
      <c r="H91" s="35">
        <v>12288.14</v>
      </c>
      <c r="I91" s="26">
        <f t="shared" si="9"/>
        <v>86016.98</v>
      </c>
      <c r="J91" s="27">
        <f t="shared" si="10"/>
        <v>7</v>
      </c>
      <c r="K91" s="25">
        <f t="shared" si="11"/>
        <v>12288.14</v>
      </c>
      <c r="L91" s="27">
        <f t="shared" si="12"/>
        <v>86016.98</v>
      </c>
      <c r="M91" s="27">
        <v>6</v>
      </c>
      <c r="N91" s="25">
        <f t="shared" si="13"/>
        <v>12288.14</v>
      </c>
      <c r="O91" s="27">
        <f t="shared" si="14"/>
        <v>73728.84</v>
      </c>
      <c r="P91" s="27">
        <f t="shared" si="15"/>
        <v>1</v>
      </c>
      <c r="Q91" s="25">
        <f t="shared" si="16"/>
        <v>12288.14</v>
      </c>
      <c r="R91" s="26">
        <f t="shared" si="17"/>
        <v>12288.14</v>
      </c>
      <c r="S91" s="39" t="s">
        <v>158</v>
      </c>
    </row>
    <row r="92" spans="2:19" s="16" customFormat="1" ht="12.75" x14ac:dyDescent="0.2">
      <c r="B92" s="32"/>
      <c r="C92" s="32"/>
      <c r="D92" s="93"/>
      <c r="E92" s="33" t="s">
        <v>111</v>
      </c>
      <c r="F92" s="23"/>
      <c r="G92" s="25">
        <v>2</v>
      </c>
      <c r="H92" s="35">
        <v>728813.56</v>
      </c>
      <c r="I92" s="26">
        <f t="shared" si="9"/>
        <v>1457627.12</v>
      </c>
      <c r="J92" s="27">
        <f t="shared" si="10"/>
        <v>2</v>
      </c>
      <c r="K92" s="25">
        <f t="shared" si="11"/>
        <v>728813.56</v>
      </c>
      <c r="L92" s="27">
        <f t="shared" si="12"/>
        <v>1457627.12</v>
      </c>
      <c r="M92" s="27"/>
      <c r="N92" s="25">
        <f t="shared" si="13"/>
        <v>728813.56</v>
      </c>
      <c r="O92" s="27">
        <f t="shared" si="14"/>
        <v>0</v>
      </c>
      <c r="P92" s="27">
        <f t="shared" si="15"/>
        <v>2</v>
      </c>
      <c r="Q92" s="25">
        <f t="shared" si="16"/>
        <v>728813.56</v>
      </c>
      <c r="R92" s="26">
        <f t="shared" si="17"/>
        <v>1457627.12</v>
      </c>
      <c r="S92" s="39" t="s">
        <v>158</v>
      </c>
    </row>
    <row r="93" spans="2:19" s="16" customFormat="1" ht="12.75" x14ac:dyDescent="0.2">
      <c r="B93" s="32"/>
      <c r="C93" s="32"/>
      <c r="D93" s="93"/>
      <c r="E93" s="33" t="s">
        <v>112</v>
      </c>
      <c r="F93" s="23"/>
      <c r="G93" s="25">
        <v>1</v>
      </c>
      <c r="H93" s="35">
        <v>525423.73</v>
      </c>
      <c r="I93" s="26">
        <f t="shared" si="9"/>
        <v>525423.73</v>
      </c>
      <c r="J93" s="27">
        <f t="shared" si="10"/>
        <v>1</v>
      </c>
      <c r="K93" s="25">
        <f t="shared" si="11"/>
        <v>525423.73</v>
      </c>
      <c r="L93" s="27">
        <f t="shared" si="12"/>
        <v>525423.73</v>
      </c>
      <c r="M93" s="27"/>
      <c r="N93" s="25">
        <f t="shared" si="13"/>
        <v>525423.73</v>
      </c>
      <c r="O93" s="27">
        <f t="shared" si="14"/>
        <v>0</v>
      </c>
      <c r="P93" s="27">
        <f t="shared" si="15"/>
        <v>1</v>
      </c>
      <c r="Q93" s="25">
        <f t="shared" si="16"/>
        <v>525423.73</v>
      </c>
      <c r="R93" s="26">
        <f t="shared" si="17"/>
        <v>525423.73</v>
      </c>
      <c r="S93" s="39" t="s">
        <v>158</v>
      </c>
    </row>
    <row r="94" spans="2:19" s="16" customFormat="1" ht="12.75" x14ac:dyDescent="0.2">
      <c r="B94" s="32"/>
      <c r="C94" s="32"/>
      <c r="D94" s="93"/>
      <c r="E94" s="33" t="s">
        <v>113</v>
      </c>
      <c r="F94" s="23"/>
      <c r="G94" s="25">
        <v>13</v>
      </c>
      <c r="H94" s="35">
        <v>2928.2</v>
      </c>
      <c r="I94" s="26">
        <f t="shared" si="9"/>
        <v>38066.6</v>
      </c>
      <c r="J94" s="27">
        <f t="shared" si="10"/>
        <v>13</v>
      </c>
      <c r="K94" s="25">
        <f t="shared" si="11"/>
        <v>2928.2</v>
      </c>
      <c r="L94" s="27">
        <f t="shared" si="12"/>
        <v>38066.6</v>
      </c>
      <c r="M94" s="27"/>
      <c r="N94" s="25">
        <f t="shared" si="13"/>
        <v>2928.2</v>
      </c>
      <c r="O94" s="27">
        <f t="shared" si="14"/>
        <v>0</v>
      </c>
      <c r="P94" s="27">
        <f t="shared" si="15"/>
        <v>13</v>
      </c>
      <c r="Q94" s="25">
        <f t="shared" si="16"/>
        <v>2928.2</v>
      </c>
      <c r="R94" s="26">
        <f t="shared" si="17"/>
        <v>38066.6</v>
      </c>
      <c r="S94" s="39" t="s">
        <v>148</v>
      </c>
    </row>
    <row r="95" spans="2:19" s="16" customFormat="1" ht="25.5" x14ac:dyDescent="0.2">
      <c r="B95" s="32"/>
      <c r="C95" s="32"/>
      <c r="D95" s="93"/>
      <c r="E95" s="33" t="s">
        <v>114</v>
      </c>
      <c r="F95" s="23"/>
      <c r="G95" s="25">
        <v>4</v>
      </c>
      <c r="H95" s="35">
        <v>11498.04</v>
      </c>
      <c r="I95" s="26">
        <f t="shared" si="9"/>
        <v>45992.160000000003</v>
      </c>
      <c r="J95" s="27">
        <f t="shared" si="10"/>
        <v>4</v>
      </c>
      <c r="K95" s="25">
        <f t="shared" si="11"/>
        <v>11498.04</v>
      </c>
      <c r="L95" s="27">
        <f t="shared" si="12"/>
        <v>45992.160000000003</v>
      </c>
      <c r="M95" s="27"/>
      <c r="N95" s="25">
        <f t="shared" si="13"/>
        <v>11498.04</v>
      </c>
      <c r="O95" s="27">
        <f t="shared" si="14"/>
        <v>0</v>
      </c>
      <c r="P95" s="27">
        <f t="shared" si="15"/>
        <v>4</v>
      </c>
      <c r="Q95" s="25">
        <f t="shared" si="16"/>
        <v>11498.04</v>
      </c>
      <c r="R95" s="26">
        <f t="shared" si="17"/>
        <v>45992.160000000003</v>
      </c>
      <c r="S95" s="39" t="s">
        <v>152</v>
      </c>
    </row>
    <row r="96" spans="2:19" s="16" customFormat="1" ht="12.75" x14ac:dyDescent="0.2">
      <c r="B96" s="32"/>
      <c r="C96" s="32"/>
      <c r="D96" s="93"/>
      <c r="E96" s="33" t="s">
        <v>115</v>
      </c>
      <c r="F96" s="23"/>
      <c r="G96" s="25">
        <v>4</v>
      </c>
      <c r="H96" s="35">
        <v>5953.39</v>
      </c>
      <c r="I96" s="26">
        <f t="shared" si="9"/>
        <v>23813.56</v>
      </c>
      <c r="J96" s="27">
        <f t="shared" si="10"/>
        <v>4</v>
      </c>
      <c r="K96" s="25">
        <f t="shared" si="11"/>
        <v>5953.39</v>
      </c>
      <c r="L96" s="27">
        <f t="shared" si="12"/>
        <v>23813.56</v>
      </c>
      <c r="M96" s="27"/>
      <c r="N96" s="25">
        <f t="shared" si="13"/>
        <v>5953.39</v>
      </c>
      <c r="O96" s="27">
        <f t="shared" si="14"/>
        <v>0</v>
      </c>
      <c r="P96" s="27">
        <f t="shared" si="15"/>
        <v>4</v>
      </c>
      <c r="Q96" s="25">
        <f t="shared" si="16"/>
        <v>5953.39</v>
      </c>
      <c r="R96" s="26">
        <f t="shared" si="17"/>
        <v>23813.56</v>
      </c>
      <c r="S96" s="39" t="s">
        <v>148</v>
      </c>
    </row>
    <row r="97" spans="2:19" s="16" customFormat="1" ht="12.75" x14ac:dyDescent="0.2">
      <c r="B97" s="32"/>
      <c r="C97" s="32"/>
      <c r="D97" s="93"/>
      <c r="E97" s="33" t="s">
        <v>116</v>
      </c>
      <c r="F97" s="23"/>
      <c r="G97" s="25">
        <v>40</v>
      </c>
      <c r="H97" s="35">
        <v>279.51</v>
      </c>
      <c r="I97" s="26">
        <f t="shared" si="9"/>
        <v>11180.4</v>
      </c>
      <c r="J97" s="27">
        <f t="shared" si="10"/>
        <v>40</v>
      </c>
      <c r="K97" s="25">
        <f t="shared" si="11"/>
        <v>279.51</v>
      </c>
      <c r="L97" s="27">
        <f t="shared" si="12"/>
        <v>11180.4</v>
      </c>
      <c r="M97" s="27"/>
      <c r="N97" s="25">
        <f t="shared" si="13"/>
        <v>279.51</v>
      </c>
      <c r="O97" s="27">
        <f t="shared" si="14"/>
        <v>0</v>
      </c>
      <c r="P97" s="27">
        <f t="shared" si="15"/>
        <v>40</v>
      </c>
      <c r="Q97" s="25">
        <f t="shared" si="16"/>
        <v>279.51</v>
      </c>
      <c r="R97" s="26">
        <f t="shared" si="17"/>
        <v>11180.4</v>
      </c>
      <c r="S97" s="39" t="s">
        <v>152</v>
      </c>
    </row>
    <row r="98" spans="2:19" s="16" customFormat="1" ht="12.75" x14ac:dyDescent="0.2">
      <c r="B98" s="32"/>
      <c r="C98" s="32"/>
      <c r="D98" s="93"/>
      <c r="E98" s="33" t="s">
        <v>117</v>
      </c>
      <c r="F98" s="23"/>
      <c r="G98" s="25">
        <v>1</v>
      </c>
      <c r="H98" s="35">
        <v>17471.189999999999</v>
      </c>
      <c r="I98" s="26">
        <f t="shared" si="9"/>
        <v>17471.189999999999</v>
      </c>
      <c r="J98" s="27">
        <f t="shared" si="10"/>
        <v>1</v>
      </c>
      <c r="K98" s="25">
        <f t="shared" si="11"/>
        <v>17471.189999999999</v>
      </c>
      <c r="L98" s="27">
        <f t="shared" si="12"/>
        <v>17471.189999999999</v>
      </c>
      <c r="M98" s="27"/>
      <c r="N98" s="25">
        <f t="shared" si="13"/>
        <v>17471.189999999999</v>
      </c>
      <c r="O98" s="27">
        <f t="shared" si="14"/>
        <v>0</v>
      </c>
      <c r="P98" s="27">
        <f t="shared" si="15"/>
        <v>1</v>
      </c>
      <c r="Q98" s="25">
        <f t="shared" si="16"/>
        <v>17471.189999999999</v>
      </c>
      <c r="R98" s="26">
        <f t="shared" si="17"/>
        <v>17471.189999999999</v>
      </c>
      <c r="S98" s="39" t="s">
        <v>148</v>
      </c>
    </row>
    <row r="99" spans="2:19" s="16" customFormat="1" ht="38.25" x14ac:dyDescent="0.2">
      <c r="B99" s="32"/>
      <c r="C99" s="32"/>
      <c r="D99" s="93"/>
      <c r="E99" s="33" t="s">
        <v>118</v>
      </c>
      <c r="F99" s="23"/>
      <c r="G99" s="25">
        <v>68</v>
      </c>
      <c r="H99" s="35">
        <v>2401.0300000000002</v>
      </c>
      <c r="I99" s="26">
        <f t="shared" si="9"/>
        <v>163270.04</v>
      </c>
      <c r="J99" s="27">
        <f t="shared" si="10"/>
        <v>68</v>
      </c>
      <c r="K99" s="25">
        <f t="shared" si="11"/>
        <v>2401.0300000000002</v>
      </c>
      <c r="L99" s="27">
        <f t="shared" si="12"/>
        <v>163270.04</v>
      </c>
      <c r="M99" s="27">
        <v>68</v>
      </c>
      <c r="N99" s="25">
        <f t="shared" si="13"/>
        <v>2401.0300000000002</v>
      </c>
      <c r="O99" s="27">
        <f t="shared" si="14"/>
        <v>163270.04</v>
      </c>
      <c r="P99" s="27">
        <f t="shared" si="15"/>
        <v>0</v>
      </c>
      <c r="Q99" s="25">
        <f t="shared" si="16"/>
        <v>2401.0300000000002</v>
      </c>
      <c r="R99" s="26">
        <f t="shared" si="17"/>
        <v>0</v>
      </c>
      <c r="S99" s="39" t="s">
        <v>148</v>
      </c>
    </row>
    <row r="100" spans="2:19" s="16" customFormat="1" ht="12.75" x14ac:dyDescent="0.2">
      <c r="B100" s="32"/>
      <c r="C100" s="32"/>
      <c r="D100" s="93"/>
      <c r="E100" s="33" t="s">
        <v>119</v>
      </c>
      <c r="F100" s="23"/>
      <c r="G100" s="25">
        <v>1</v>
      </c>
      <c r="H100" s="35">
        <v>5042.37</v>
      </c>
      <c r="I100" s="26">
        <f t="shared" si="9"/>
        <v>5042.37</v>
      </c>
      <c r="J100" s="27">
        <f t="shared" si="10"/>
        <v>1</v>
      </c>
      <c r="K100" s="25">
        <f t="shared" si="11"/>
        <v>5042.37</v>
      </c>
      <c r="L100" s="27">
        <f t="shared" si="12"/>
        <v>5042.37</v>
      </c>
      <c r="M100" s="27"/>
      <c r="N100" s="25">
        <f t="shared" si="13"/>
        <v>5042.37</v>
      </c>
      <c r="O100" s="27">
        <f t="shared" si="14"/>
        <v>0</v>
      </c>
      <c r="P100" s="27">
        <f t="shared" si="15"/>
        <v>1</v>
      </c>
      <c r="Q100" s="25">
        <f t="shared" si="16"/>
        <v>5042.37</v>
      </c>
      <c r="R100" s="26">
        <f t="shared" si="17"/>
        <v>5042.37</v>
      </c>
      <c r="S100" s="39" t="s">
        <v>148</v>
      </c>
    </row>
    <row r="101" spans="2:19" s="16" customFormat="1" ht="12.75" x14ac:dyDescent="0.2">
      <c r="B101" s="32"/>
      <c r="C101" s="32"/>
      <c r="D101" s="93"/>
      <c r="E101" s="33" t="s">
        <v>120</v>
      </c>
      <c r="F101" s="23"/>
      <c r="G101" s="25">
        <v>3</v>
      </c>
      <c r="H101" s="35">
        <v>78165.25</v>
      </c>
      <c r="I101" s="26">
        <f t="shared" si="9"/>
        <v>234495.75</v>
      </c>
      <c r="J101" s="27">
        <f t="shared" si="10"/>
        <v>3</v>
      </c>
      <c r="K101" s="25">
        <f t="shared" si="11"/>
        <v>78165.25</v>
      </c>
      <c r="L101" s="27">
        <f t="shared" si="12"/>
        <v>234495.75</v>
      </c>
      <c r="M101" s="27"/>
      <c r="N101" s="25">
        <f t="shared" si="13"/>
        <v>78165.25</v>
      </c>
      <c r="O101" s="27">
        <f t="shared" si="14"/>
        <v>0</v>
      </c>
      <c r="P101" s="27">
        <f t="shared" si="15"/>
        <v>3</v>
      </c>
      <c r="Q101" s="25">
        <f t="shared" si="16"/>
        <v>78165.25</v>
      </c>
      <c r="R101" s="26">
        <f t="shared" si="17"/>
        <v>234495.75</v>
      </c>
      <c r="S101" s="39" t="s">
        <v>158</v>
      </c>
    </row>
    <row r="102" spans="2:19" s="16" customFormat="1" ht="12.75" x14ac:dyDescent="0.2">
      <c r="B102" s="32"/>
      <c r="C102" s="32"/>
      <c r="D102" s="93"/>
      <c r="E102" s="33" t="s">
        <v>121</v>
      </c>
      <c r="F102" s="23"/>
      <c r="G102" s="25">
        <v>5</v>
      </c>
      <c r="H102" s="35">
        <v>3194.92</v>
      </c>
      <c r="I102" s="26">
        <f t="shared" si="9"/>
        <v>15974.6</v>
      </c>
      <c r="J102" s="27">
        <f t="shared" si="10"/>
        <v>5</v>
      </c>
      <c r="K102" s="25">
        <f t="shared" si="11"/>
        <v>3194.92</v>
      </c>
      <c r="L102" s="27">
        <f t="shared" si="12"/>
        <v>15974.6</v>
      </c>
      <c r="M102" s="27"/>
      <c r="N102" s="25">
        <f t="shared" si="13"/>
        <v>3194.92</v>
      </c>
      <c r="O102" s="27">
        <f t="shared" si="14"/>
        <v>0</v>
      </c>
      <c r="P102" s="27">
        <f t="shared" si="15"/>
        <v>5</v>
      </c>
      <c r="Q102" s="25">
        <f t="shared" si="16"/>
        <v>3194.92</v>
      </c>
      <c r="R102" s="26">
        <f t="shared" si="17"/>
        <v>15974.6</v>
      </c>
      <c r="S102" s="39" t="s">
        <v>148</v>
      </c>
    </row>
    <row r="103" spans="2:19" s="16" customFormat="1" ht="12.75" x14ac:dyDescent="0.2">
      <c r="B103" s="32"/>
      <c r="C103" s="32"/>
      <c r="D103" s="93"/>
      <c r="E103" s="33" t="s">
        <v>122</v>
      </c>
      <c r="F103" s="23"/>
      <c r="G103" s="25">
        <v>138</v>
      </c>
      <c r="H103" s="35">
        <v>1266.95</v>
      </c>
      <c r="I103" s="26">
        <f t="shared" si="9"/>
        <v>174839.1</v>
      </c>
      <c r="J103" s="27">
        <f t="shared" si="10"/>
        <v>138</v>
      </c>
      <c r="K103" s="25">
        <f t="shared" si="11"/>
        <v>1266.95</v>
      </c>
      <c r="L103" s="27">
        <f t="shared" si="12"/>
        <v>174839.1</v>
      </c>
      <c r="M103" s="27"/>
      <c r="N103" s="25">
        <f t="shared" si="13"/>
        <v>1266.95</v>
      </c>
      <c r="O103" s="27">
        <f t="shared" si="14"/>
        <v>0</v>
      </c>
      <c r="P103" s="27">
        <f t="shared" si="15"/>
        <v>138</v>
      </c>
      <c r="Q103" s="25">
        <f t="shared" si="16"/>
        <v>1266.95</v>
      </c>
      <c r="R103" s="26">
        <f t="shared" si="17"/>
        <v>174839.1</v>
      </c>
      <c r="S103" s="39" t="s">
        <v>158</v>
      </c>
    </row>
    <row r="104" spans="2:19" s="16" customFormat="1" ht="25.5" x14ac:dyDescent="0.2">
      <c r="B104" s="32"/>
      <c r="C104" s="32"/>
      <c r="D104" s="93"/>
      <c r="E104" s="33" t="s">
        <v>102</v>
      </c>
      <c r="F104" s="23"/>
      <c r="G104" s="25">
        <v>26</v>
      </c>
      <c r="H104" s="35">
        <v>10659.32</v>
      </c>
      <c r="I104" s="26">
        <f t="shared" si="9"/>
        <v>277142.32</v>
      </c>
      <c r="J104" s="27">
        <f t="shared" si="10"/>
        <v>26</v>
      </c>
      <c r="K104" s="25">
        <f t="shared" si="11"/>
        <v>10659.32</v>
      </c>
      <c r="L104" s="27">
        <f t="shared" si="12"/>
        <v>277142.32</v>
      </c>
      <c r="M104" s="27"/>
      <c r="N104" s="25">
        <f t="shared" si="13"/>
        <v>10659.32</v>
      </c>
      <c r="O104" s="27">
        <f t="shared" si="14"/>
        <v>0</v>
      </c>
      <c r="P104" s="27">
        <f t="shared" si="15"/>
        <v>26</v>
      </c>
      <c r="Q104" s="25">
        <f t="shared" si="16"/>
        <v>10659.32</v>
      </c>
      <c r="R104" s="26">
        <f t="shared" si="17"/>
        <v>277142.32</v>
      </c>
      <c r="S104" s="39" t="s">
        <v>158</v>
      </c>
    </row>
    <row r="105" spans="2:19" s="16" customFormat="1" ht="25.5" x14ac:dyDescent="0.2">
      <c r="B105" s="32"/>
      <c r="C105" s="32"/>
      <c r="D105" s="93"/>
      <c r="E105" s="33" t="s">
        <v>101</v>
      </c>
      <c r="F105" s="23"/>
      <c r="G105" s="25">
        <v>71</v>
      </c>
      <c r="H105" s="35">
        <v>13165.25</v>
      </c>
      <c r="I105" s="26">
        <f t="shared" si="9"/>
        <v>934732.75</v>
      </c>
      <c r="J105" s="27">
        <f t="shared" si="10"/>
        <v>71</v>
      </c>
      <c r="K105" s="25">
        <f t="shared" si="11"/>
        <v>13165.25</v>
      </c>
      <c r="L105" s="27">
        <f t="shared" si="12"/>
        <v>934732.75</v>
      </c>
      <c r="M105" s="27"/>
      <c r="N105" s="25">
        <f t="shared" si="13"/>
        <v>13165.25</v>
      </c>
      <c r="O105" s="27">
        <f t="shared" si="14"/>
        <v>0</v>
      </c>
      <c r="P105" s="27">
        <f t="shared" si="15"/>
        <v>71</v>
      </c>
      <c r="Q105" s="25">
        <f t="shared" si="16"/>
        <v>13165.25</v>
      </c>
      <c r="R105" s="26">
        <f t="shared" si="17"/>
        <v>934732.75</v>
      </c>
      <c r="S105" s="39" t="s">
        <v>158</v>
      </c>
    </row>
    <row r="106" spans="2:19" s="16" customFormat="1" ht="12.75" x14ac:dyDescent="0.2">
      <c r="B106" s="32"/>
      <c r="C106" s="32"/>
      <c r="D106" s="93"/>
      <c r="E106" s="33" t="s">
        <v>123</v>
      </c>
      <c r="F106" s="23"/>
      <c r="G106" s="25">
        <v>1</v>
      </c>
      <c r="H106" s="35">
        <v>15830.51</v>
      </c>
      <c r="I106" s="26">
        <f t="shared" si="9"/>
        <v>15830.51</v>
      </c>
      <c r="J106" s="27">
        <f t="shared" si="10"/>
        <v>1</v>
      </c>
      <c r="K106" s="25">
        <f t="shared" si="11"/>
        <v>15830.51</v>
      </c>
      <c r="L106" s="27">
        <f t="shared" si="12"/>
        <v>15830.51</v>
      </c>
      <c r="M106" s="27"/>
      <c r="N106" s="25">
        <f t="shared" si="13"/>
        <v>15830.51</v>
      </c>
      <c r="O106" s="27">
        <f t="shared" si="14"/>
        <v>0</v>
      </c>
      <c r="P106" s="27">
        <f t="shared" si="15"/>
        <v>1</v>
      </c>
      <c r="Q106" s="25">
        <f t="shared" si="16"/>
        <v>15830.51</v>
      </c>
      <c r="R106" s="26">
        <f t="shared" si="17"/>
        <v>15830.51</v>
      </c>
      <c r="S106" s="39" t="s">
        <v>148</v>
      </c>
    </row>
    <row r="107" spans="2:19" s="16" customFormat="1" ht="12.75" x14ac:dyDescent="0.2">
      <c r="B107" s="32"/>
      <c r="C107" s="32"/>
      <c r="D107" s="93"/>
      <c r="E107" s="33" t="s">
        <v>124</v>
      </c>
      <c r="F107" s="23"/>
      <c r="G107" s="25">
        <v>100</v>
      </c>
      <c r="H107" s="35">
        <v>7.58</v>
      </c>
      <c r="I107" s="26">
        <f t="shared" si="9"/>
        <v>758</v>
      </c>
      <c r="J107" s="27">
        <f t="shared" si="10"/>
        <v>100</v>
      </c>
      <c r="K107" s="25">
        <f t="shared" si="11"/>
        <v>7.58</v>
      </c>
      <c r="L107" s="27">
        <f t="shared" si="12"/>
        <v>758</v>
      </c>
      <c r="M107" s="27">
        <v>100</v>
      </c>
      <c r="N107" s="25">
        <f t="shared" si="13"/>
        <v>7.58</v>
      </c>
      <c r="O107" s="27">
        <f t="shared" si="14"/>
        <v>758</v>
      </c>
      <c r="P107" s="27">
        <f t="shared" si="15"/>
        <v>0</v>
      </c>
      <c r="Q107" s="25">
        <f t="shared" si="16"/>
        <v>7.58</v>
      </c>
      <c r="R107" s="26">
        <f t="shared" si="17"/>
        <v>0</v>
      </c>
      <c r="S107" s="39" t="s">
        <v>157</v>
      </c>
    </row>
    <row r="108" spans="2:19" s="16" customFormat="1" ht="12.75" x14ac:dyDescent="0.2">
      <c r="B108" s="32"/>
      <c r="C108" s="32"/>
      <c r="D108" s="93"/>
      <c r="E108" s="33" t="s">
        <v>125</v>
      </c>
      <c r="F108" s="23"/>
      <c r="G108" s="25">
        <v>115</v>
      </c>
      <c r="H108" s="35">
        <v>4561.0200000000004</v>
      </c>
      <c r="I108" s="26">
        <f t="shared" si="9"/>
        <v>524517.30000000005</v>
      </c>
      <c r="J108" s="27">
        <f t="shared" si="10"/>
        <v>115</v>
      </c>
      <c r="K108" s="25">
        <f t="shared" si="11"/>
        <v>4561.0200000000004</v>
      </c>
      <c r="L108" s="27">
        <f t="shared" si="12"/>
        <v>524517.30000000005</v>
      </c>
      <c r="M108" s="27"/>
      <c r="N108" s="25">
        <f t="shared" si="13"/>
        <v>4561.0200000000004</v>
      </c>
      <c r="O108" s="27">
        <f t="shared" si="14"/>
        <v>0</v>
      </c>
      <c r="P108" s="27">
        <f t="shared" si="15"/>
        <v>115</v>
      </c>
      <c r="Q108" s="25">
        <f t="shared" si="16"/>
        <v>4561.0200000000004</v>
      </c>
      <c r="R108" s="26">
        <f t="shared" si="17"/>
        <v>524517.30000000005</v>
      </c>
      <c r="S108" s="39" t="s">
        <v>148</v>
      </c>
    </row>
    <row r="109" spans="2:19" s="16" customFormat="1" ht="12.75" x14ac:dyDescent="0.2">
      <c r="B109" s="32"/>
      <c r="C109" s="32"/>
      <c r="D109" s="93"/>
      <c r="E109" s="33" t="s">
        <v>126</v>
      </c>
      <c r="F109" s="23"/>
      <c r="G109" s="25">
        <v>33</v>
      </c>
      <c r="H109" s="35">
        <v>3722.62</v>
      </c>
      <c r="I109" s="26">
        <f t="shared" si="9"/>
        <v>122846.45999999999</v>
      </c>
      <c r="J109" s="27">
        <f t="shared" si="10"/>
        <v>33</v>
      </c>
      <c r="K109" s="25">
        <f t="shared" si="11"/>
        <v>3722.62</v>
      </c>
      <c r="L109" s="27">
        <f t="shared" si="12"/>
        <v>122846.45999999999</v>
      </c>
      <c r="M109" s="27"/>
      <c r="N109" s="25">
        <f t="shared" si="13"/>
        <v>3722.62</v>
      </c>
      <c r="O109" s="27">
        <f t="shared" si="14"/>
        <v>0</v>
      </c>
      <c r="P109" s="27">
        <f t="shared" si="15"/>
        <v>33</v>
      </c>
      <c r="Q109" s="25">
        <f t="shared" si="16"/>
        <v>3722.62</v>
      </c>
      <c r="R109" s="26">
        <f t="shared" si="17"/>
        <v>122846.45999999999</v>
      </c>
      <c r="S109" s="39" t="s">
        <v>148</v>
      </c>
    </row>
    <row r="110" spans="2:19" s="16" customFormat="1" ht="25.5" x14ac:dyDescent="0.2">
      <c r="B110" s="32"/>
      <c r="C110" s="32"/>
      <c r="D110" s="93"/>
      <c r="E110" s="33" t="s">
        <v>127</v>
      </c>
      <c r="F110" s="23"/>
      <c r="G110" s="25">
        <v>115</v>
      </c>
      <c r="H110" s="35">
        <v>1610.17</v>
      </c>
      <c r="I110" s="26">
        <f t="shared" si="9"/>
        <v>185169.55000000002</v>
      </c>
      <c r="J110" s="27">
        <f t="shared" si="10"/>
        <v>115</v>
      </c>
      <c r="K110" s="25">
        <f t="shared" si="11"/>
        <v>1610.17</v>
      </c>
      <c r="L110" s="27">
        <f t="shared" si="12"/>
        <v>185169.55000000002</v>
      </c>
      <c r="M110" s="27"/>
      <c r="N110" s="25">
        <f t="shared" si="13"/>
        <v>1610.17</v>
      </c>
      <c r="O110" s="27">
        <f t="shared" si="14"/>
        <v>0</v>
      </c>
      <c r="P110" s="27">
        <f t="shared" si="15"/>
        <v>115</v>
      </c>
      <c r="Q110" s="25">
        <f t="shared" si="16"/>
        <v>1610.17</v>
      </c>
      <c r="R110" s="26">
        <f t="shared" si="17"/>
        <v>185169.55000000002</v>
      </c>
      <c r="S110" s="39" t="s">
        <v>148</v>
      </c>
    </row>
    <row r="111" spans="2:19" s="16" customFormat="1" ht="12.75" x14ac:dyDescent="0.2">
      <c r="B111" s="32"/>
      <c r="C111" s="32"/>
      <c r="D111" s="93"/>
      <c r="E111" s="33" t="s">
        <v>113</v>
      </c>
      <c r="F111" s="23"/>
      <c r="G111" s="25">
        <v>138</v>
      </c>
      <c r="H111" s="35">
        <v>2928.2</v>
      </c>
      <c r="I111" s="26">
        <f t="shared" si="9"/>
        <v>404091.6</v>
      </c>
      <c r="J111" s="27">
        <f t="shared" si="10"/>
        <v>138</v>
      </c>
      <c r="K111" s="25">
        <f t="shared" si="11"/>
        <v>2928.2</v>
      </c>
      <c r="L111" s="27">
        <f t="shared" si="12"/>
        <v>404091.6</v>
      </c>
      <c r="M111" s="27">
        <v>80</v>
      </c>
      <c r="N111" s="25">
        <f t="shared" si="13"/>
        <v>2928.2</v>
      </c>
      <c r="O111" s="27">
        <f t="shared" si="14"/>
        <v>234256</v>
      </c>
      <c r="P111" s="27">
        <f t="shared" si="15"/>
        <v>58</v>
      </c>
      <c r="Q111" s="25">
        <f t="shared" si="16"/>
        <v>2928.2</v>
      </c>
      <c r="R111" s="26">
        <f t="shared" si="17"/>
        <v>169835.59999999998</v>
      </c>
      <c r="S111" s="39" t="s">
        <v>148</v>
      </c>
    </row>
    <row r="112" spans="2:19" s="16" customFormat="1" ht="76.5" x14ac:dyDescent="0.2">
      <c r="B112" s="32"/>
      <c r="C112" s="32"/>
      <c r="D112" s="93"/>
      <c r="E112" s="33" t="s">
        <v>128</v>
      </c>
      <c r="F112" s="23"/>
      <c r="G112" s="25">
        <v>19</v>
      </c>
      <c r="H112" s="35">
        <v>1667.58</v>
      </c>
      <c r="I112" s="26">
        <f t="shared" si="9"/>
        <v>31684.019999999997</v>
      </c>
      <c r="J112" s="27">
        <f t="shared" si="10"/>
        <v>19</v>
      </c>
      <c r="K112" s="25">
        <f t="shared" si="11"/>
        <v>1667.58</v>
      </c>
      <c r="L112" s="27">
        <f t="shared" si="12"/>
        <v>31684.019999999997</v>
      </c>
      <c r="M112" s="27"/>
      <c r="N112" s="25">
        <f t="shared" si="13"/>
        <v>1667.58</v>
      </c>
      <c r="O112" s="27">
        <f t="shared" si="14"/>
        <v>0</v>
      </c>
      <c r="P112" s="27">
        <f t="shared" si="15"/>
        <v>19</v>
      </c>
      <c r="Q112" s="25">
        <f t="shared" si="16"/>
        <v>1667.58</v>
      </c>
      <c r="R112" s="26">
        <f t="shared" si="17"/>
        <v>31684.019999999997</v>
      </c>
      <c r="S112" s="39" t="s">
        <v>149</v>
      </c>
    </row>
    <row r="113" spans="2:19" s="16" customFormat="1" ht="51" x14ac:dyDescent="0.2">
      <c r="B113" s="32"/>
      <c r="C113" s="32"/>
      <c r="D113" s="93"/>
      <c r="E113" s="33" t="s">
        <v>129</v>
      </c>
      <c r="F113" s="23"/>
      <c r="G113" s="25">
        <v>8</v>
      </c>
      <c r="H113" s="35">
        <v>3307.61</v>
      </c>
      <c r="I113" s="26">
        <f t="shared" si="9"/>
        <v>26460.880000000001</v>
      </c>
      <c r="J113" s="27">
        <f t="shared" si="10"/>
        <v>8</v>
      </c>
      <c r="K113" s="25">
        <f t="shared" si="11"/>
        <v>3307.61</v>
      </c>
      <c r="L113" s="27">
        <f t="shared" si="12"/>
        <v>26460.880000000001</v>
      </c>
      <c r="M113" s="27"/>
      <c r="N113" s="25">
        <f t="shared" si="13"/>
        <v>3307.61</v>
      </c>
      <c r="O113" s="27">
        <f t="shared" si="14"/>
        <v>0</v>
      </c>
      <c r="P113" s="27">
        <f t="shared" si="15"/>
        <v>8</v>
      </c>
      <c r="Q113" s="25">
        <f t="shared" si="16"/>
        <v>3307.61</v>
      </c>
      <c r="R113" s="26">
        <f t="shared" si="17"/>
        <v>26460.880000000001</v>
      </c>
      <c r="S113" s="39" t="s">
        <v>151</v>
      </c>
    </row>
    <row r="114" spans="2:19" s="16" customFormat="1" ht="38.25" x14ac:dyDescent="0.2">
      <c r="B114" s="32"/>
      <c r="C114" s="32"/>
      <c r="D114" s="93"/>
      <c r="E114" s="33" t="s">
        <v>130</v>
      </c>
      <c r="F114" s="23"/>
      <c r="G114" s="25">
        <v>1</v>
      </c>
      <c r="H114" s="35">
        <v>1308.6199999999999</v>
      </c>
      <c r="I114" s="26">
        <f t="shared" si="9"/>
        <v>1308.6199999999999</v>
      </c>
      <c r="J114" s="27">
        <f t="shared" si="10"/>
        <v>1</v>
      </c>
      <c r="K114" s="25">
        <f t="shared" si="11"/>
        <v>1308.6199999999999</v>
      </c>
      <c r="L114" s="27">
        <f t="shared" si="12"/>
        <v>1308.6199999999999</v>
      </c>
      <c r="M114" s="27"/>
      <c r="N114" s="25">
        <f t="shared" si="13"/>
        <v>1308.6199999999999</v>
      </c>
      <c r="O114" s="27">
        <f t="shared" si="14"/>
        <v>0</v>
      </c>
      <c r="P114" s="27">
        <f t="shared" si="15"/>
        <v>1</v>
      </c>
      <c r="Q114" s="25">
        <f t="shared" si="16"/>
        <v>1308.6199999999999</v>
      </c>
      <c r="R114" s="26">
        <f t="shared" si="17"/>
        <v>1308.6199999999999</v>
      </c>
      <c r="S114" s="39" t="s">
        <v>149</v>
      </c>
    </row>
    <row r="115" spans="2:19" s="16" customFormat="1" ht="25.5" x14ac:dyDescent="0.2">
      <c r="B115" s="32"/>
      <c r="C115" s="32"/>
      <c r="D115" s="93"/>
      <c r="E115" s="33" t="s">
        <v>131</v>
      </c>
      <c r="F115" s="23"/>
      <c r="G115" s="25">
        <v>4</v>
      </c>
      <c r="H115" s="35">
        <v>2198.19</v>
      </c>
      <c r="I115" s="26">
        <f t="shared" si="9"/>
        <v>8792.76</v>
      </c>
      <c r="J115" s="27">
        <f t="shared" si="10"/>
        <v>4</v>
      </c>
      <c r="K115" s="25">
        <f t="shared" si="11"/>
        <v>2198.19</v>
      </c>
      <c r="L115" s="27">
        <f t="shared" si="12"/>
        <v>8792.76</v>
      </c>
      <c r="M115" s="27"/>
      <c r="N115" s="25">
        <f t="shared" si="13"/>
        <v>2198.19</v>
      </c>
      <c r="O115" s="27">
        <f t="shared" si="14"/>
        <v>0</v>
      </c>
      <c r="P115" s="27">
        <f t="shared" si="15"/>
        <v>4</v>
      </c>
      <c r="Q115" s="25">
        <f t="shared" si="16"/>
        <v>2198.19</v>
      </c>
      <c r="R115" s="26">
        <f t="shared" si="17"/>
        <v>8792.76</v>
      </c>
      <c r="S115" s="39" t="s">
        <v>149</v>
      </c>
    </row>
    <row r="116" spans="2:19" s="16" customFormat="1" ht="25.5" x14ac:dyDescent="0.2">
      <c r="B116" s="32"/>
      <c r="C116" s="32"/>
      <c r="D116" s="93"/>
      <c r="E116" s="33" t="s">
        <v>132</v>
      </c>
      <c r="F116" s="23"/>
      <c r="G116" s="25">
        <v>3</v>
      </c>
      <c r="H116" s="35">
        <v>419.27</v>
      </c>
      <c r="I116" s="26">
        <f t="shared" si="9"/>
        <v>1257.81</v>
      </c>
      <c r="J116" s="27">
        <f t="shared" si="10"/>
        <v>3</v>
      </c>
      <c r="K116" s="25">
        <f t="shared" si="11"/>
        <v>419.27</v>
      </c>
      <c r="L116" s="27">
        <f t="shared" si="12"/>
        <v>1257.81</v>
      </c>
      <c r="M116" s="27"/>
      <c r="N116" s="25">
        <f t="shared" si="13"/>
        <v>419.27</v>
      </c>
      <c r="O116" s="27">
        <f t="shared" si="14"/>
        <v>0</v>
      </c>
      <c r="P116" s="27">
        <f t="shared" si="15"/>
        <v>3</v>
      </c>
      <c r="Q116" s="25">
        <f t="shared" si="16"/>
        <v>419.27</v>
      </c>
      <c r="R116" s="26">
        <f t="shared" si="17"/>
        <v>1257.81</v>
      </c>
      <c r="S116" s="39" t="s">
        <v>149</v>
      </c>
    </row>
    <row r="117" spans="2:19" s="16" customFormat="1" ht="25.5" x14ac:dyDescent="0.2">
      <c r="B117" s="32"/>
      <c r="C117" s="32"/>
      <c r="D117" s="93"/>
      <c r="E117" s="33" t="s">
        <v>133</v>
      </c>
      <c r="F117" s="23"/>
      <c r="G117" s="25">
        <v>250</v>
      </c>
      <c r="H117" s="35">
        <v>693</v>
      </c>
      <c r="I117" s="26">
        <f t="shared" si="9"/>
        <v>173250</v>
      </c>
      <c r="J117" s="27">
        <f t="shared" si="10"/>
        <v>250</v>
      </c>
      <c r="K117" s="25">
        <f t="shared" si="11"/>
        <v>693</v>
      </c>
      <c r="L117" s="27">
        <f t="shared" si="12"/>
        <v>173250</v>
      </c>
      <c r="M117" s="27"/>
      <c r="N117" s="25">
        <f t="shared" si="13"/>
        <v>693</v>
      </c>
      <c r="O117" s="27">
        <f t="shared" si="14"/>
        <v>0</v>
      </c>
      <c r="P117" s="27">
        <f t="shared" si="15"/>
        <v>250</v>
      </c>
      <c r="Q117" s="25">
        <f t="shared" si="16"/>
        <v>693</v>
      </c>
      <c r="R117" s="26">
        <f t="shared" si="17"/>
        <v>173250</v>
      </c>
      <c r="S117" s="39" t="s">
        <v>149</v>
      </c>
    </row>
    <row r="118" spans="2:19" s="16" customFormat="1" ht="25.5" x14ac:dyDescent="0.2">
      <c r="B118" s="32"/>
      <c r="C118" s="32"/>
      <c r="D118" s="93"/>
      <c r="E118" s="33" t="s">
        <v>134</v>
      </c>
      <c r="F118" s="23"/>
      <c r="G118" s="25">
        <v>347</v>
      </c>
      <c r="H118" s="35">
        <v>495.49</v>
      </c>
      <c r="I118" s="26">
        <f t="shared" si="9"/>
        <v>171935.03</v>
      </c>
      <c r="J118" s="27">
        <f t="shared" si="10"/>
        <v>347</v>
      </c>
      <c r="K118" s="25">
        <f t="shared" si="11"/>
        <v>495.49</v>
      </c>
      <c r="L118" s="27">
        <f t="shared" si="12"/>
        <v>171935.03</v>
      </c>
      <c r="M118" s="27"/>
      <c r="N118" s="25">
        <f t="shared" si="13"/>
        <v>495.49</v>
      </c>
      <c r="O118" s="27">
        <f t="shared" si="14"/>
        <v>0</v>
      </c>
      <c r="P118" s="27">
        <f t="shared" si="15"/>
        <v>347</v>
      </c>
      <c r="Q118" s="25">
        <f t="shared" si="16"/>
        <v>495.49</v>
      </c>
      <c r="R118" s="26">
        <f t="shared" si="17"/>
        <v>171935.03</v>
      </c>
      <c r="S118" s="39" t="s">
        <v>149</v>
      </c>
    </row>
    <row r="119" spans="2:19" s="16" customFormat="1" ht="25.5" x14ac:dyDescent="0.2">
      <c r="B119" s="32"/>
      <c r="C119" s="32"/>
      <c r="D119" s="93"/>
      <c r="E119" s="33" t="s">
        <v>135</v>
      </c>
      <c r="F119" s="23"/>
      <c r="G119" s="25">
        <v>181</v>
      </c>
      <c r="H119" s="35">
        <v>212.97</v>
      </c>
      <c r="I119" s="26">
        <f t="shared" si="9"/>
        <v>38547.57</v>
      </c>
      <c r="J119" s="27">
        <f t="shared" si="10"/>
        <v>181</v>
      </c>
      <c r="K119" s="25">
        <f t="shared" si="11"/>
        <v>212.97</v>
      </c>
      <c r="L119" s="27">
        <f t="shared" si="12"/>
        <v>38547.57</v>
      </c>
      <c r="M119" s="27"/>
      <c r="N119" s="25">
        <f t="shared" si="13"/>
        <v>212.97</v>
      </c>
      <c r="O119" s="27">
        <f t="shared" si="14"/>
        <v>0</v>
      </c>
      <c r="P119" s="27">
        <f t="shared" si="15"/>
        <v>181</v>
      </c>
      <c r="Q119" s="25">
        <f t="shared" si="16"/>
        <v>212.97</v>
      </c>
      <c r="R119" s="26">
        <f t="shared" si="17"/>
        <v>38547.57</v>
      </c>
      <c r="S119" s="39" t="s">
        <v>149</v>
      </c>
    </row>
    <row r="120" spans="2:19" s="16" customFormat="1" ht="12.75" x14ac:dyDescent="0.2">
      <c r="B120" s="32"/>
      <c r="C120" s="32"/>
      <c r="D120" s="93"/>
      <c r="E120" s="33" t="s">
        <v>116</v>
      </c>
      <c r="F120" s="23"/>
      <c r="G120" s="25">
        <v>40</v>
      </c>
      <c r="H120" s="35">
        <v>279.51</v>
      </c>
      <c r="I120" s="26">
        <f t="shared" si="9"/>
        <v>11180.4</v>
      </c>
      <c r="J120" s="27">
        <f t="shared" si="10"/>
        <v>40</v>
      </c>
      <c r="K120" s="25">
        <f t="shared" si="11"/>
        <v>279.51</v>
      </c>
      <c r="L120" s="27">
        <f t="shared" si="12"/>
        <v>11180.4</v>
      </c>
      <c r="M120" s="27"/>
      <c r="N120" s="25">
        <f t="shared" si="13"/>
        <v>279.51</v>
      </c>
      <c r="O120" s="27">
        <f t="shared" si="14"/>
        <v>0</v>
      </c>
      <c r="P120" s="27">
        <f t="shared" si="15"/>
        <v>40</v>
      </c>
      <c r="Q120" s="25">
        <f t="shared" si="16"/>
        <v>279.51</v>
      </c>
      <c r="R120" s="26">
        <f t="shared" si="17"/>
        <v>11180.4</v>
      </c>
      <c r="S120" s="39" t="s">
        <v>150</v>
      </c>
    </row>
    <row r="121" spans="2:19" s="16" customFormat="1" ht="38.25" x14ac:dyDescent="0.2">
      <c r="B121" s="32"/>
      <c r="C121" s="32"/>
      <c r="D121" s="93"/>
      <c r="E121" s="33" t="s">
        <v>136</v>
      </c>
      <c r="F121" s="23"/>
      <c r="G121" s="25">
        <v>2</v>
      </c>
      <c r="H121" s="35">
        <v>6767.8</v>
      </c>
      <c r="I121" s="26">
        <f t="shared" si="9"/>
        <v>13535.6</v>
      </c>
      <c r="J121" s="27">
        <f t="shared" si="10"/>
        <v>2</v>
      </c>
      <c r="K121" s="25">
        <f t="shared" si="11"/>
        <v>6767.8</v>
      </c>
      <c r="L121" s="27">
        <f t="shared" si="12"/>
        <v>13535.6</v>
      </c>
      <c r="M121" s="27"/>
      <c r="N121" s="25">
        <f t="shared" si="13"/>
        <v>6767.8</v>
      </c>
      <c r="O121" s="27">
        <f t="shared" si="14"/>
        <v>0</v>
      </c>
      <c r="P121" s="27">
        <f t="shared" si="15"/>
        <v>2</v>
      </c>
      <c r="Q121" s="25">
        <f t="shared" si="16"/>
        <v>6767.8</v>
      </c>
      <c r="R121" s="26">
        <f t="shared" si="17"/>
        <v>13535.6</v>
      </c>
      <c r="S121" s="39" t="s">
        <v>159</v>
      </c>
    </row>
    <row r="122" spans="2:19" s="16" customFormat="1" ht="12.75" x14ac:dyDescent="0.2">
      <c r="B122" s="32"/>
      <c r="C122" s="32"/>
      <c r="D122" s="93"/>
      <c r="E122" s="33" t="s">
        <v>137</v>
      </c>
      <c r="F122" s="23"/>
      <c r="G122" s="25">
        <v>2</v>
      </c>
      <c r="H122" s="35">
        <v>40606.78</v>
      </c>
      <c r="I122" s="26">
        <f t="shared" si="9"/>
        <v>81213.56</v>
      </c>
      <c r="J122" s="27">
        <f t="shared" si="10"/>
        <v>2</v>
      </c>
      <c r="K122" s="25">
        <f t="shared" si="11"/>
        <v>40606.78</v>
      </c>
      <c r="L122" s="27">
        <f t="shared" si="12"/>
        <v>81213.56</v>
      </c>
      <c r="M122" s="27"/>
      <c r="N122" s="25">
        <f t="shared" si="13"/>
        <v>40606.78</v>
      </c>
      <c r="O122" s="27">
        <f t="shared" si="14"/>
        <v>0</v>
      </c>
      <c r="P122" s="27">
        <f t="shared" si="15"/>
        <v>2</v>
      </c>
      <c r="Q122" s="25">
        <f t="shared" si="16"/>
        <v>40606.78</v>
      </c>
      <c r="R122" s="26">
        <f t="shared" si="17"/>
        <v>81213.56</v>
      </c>
      <c r="S122" s="39" t="s">
        <v>159</v>
      </c>
    </row>
    <row r="123" spans="2:19" s="16" customFormat="1" ht="38.25" x14ac:dyDescent="0.2">
      <c r="B123" s="32"/>
      <c r="C123" s="32"/>
      <c r="D123" s="93"/>
      <c r="E123" s="33" t="s">
        <v>138</v>
      </c>
      <c r="F123" s="23"/>
      <c r="G123" s="25">
        <v>2</v>
      </c>
      <c r="H123" s="35">
        <v>3383.9</v>
      </c>
      <c r="I123" s="26">
        <f t="shared" si="9"/>
        <v>6767.8</v>
      </c>
      <c r="J123" s="27">
        <f t="shared" si="10"/>
        <v>2</v>
      </c>
      <c r="K123" s="25">
        <f t="shared" si="11"/>
        <v>3383.9</v>
      </c>
      <c r="L123" s="27">
        <f t="shared" si="12"/>
        <v>6767.8</v>
      </c>
      <c r="M123" s="27"/>
      <c r="N123" s="25">
        <f t="shared" si="13"/>
        <v>3383.9</v>
      </c>
      <c r="O123" s="27">
        <f t="shared" si="14"/>
        <v>0</v>
      </c>
      <c r="P123" s="27">
        <f t="shared" si="15"/>
        <v>2</v>
      </c>
      <c r="Q123" s="25">
        <f t="shared" si="16"/>
        <v>3383.9</v>
      </c>
      <c r="R123" s="26">
        <f t="shared" si="17"/>
        <v>6767.8</v>
      </c>
      <c r="S123" s="39" t="s">
        <v>159</v>
      </c>
    </row>
    <row r="124" spans="2:19" s="16" customFormat="1" ht="38.25" x14ac:dyDescent="0.2">
      <c r="B124" s="32"/>
      <c r="C124" s="32"/>
      <c r="D124" s="93"/>
      <c r="E124" s="33" t="s">
        <v>139</v>
      </c>
      <c r="F124" s="23"/>
      <c r="G124" s="25">
        <v>3</v>
      </c>
      <c r="H124" s="35">
        <v>4954.95</v>
      </c>
      <c r="I124" s="26">
        <f t="shared" si="9"/>
        <v>14864.849999999999</v>
      </c>
      <c r="J124" s="27">
        <f t="shared" si="10"/>
        <v>3</v>
      </c>
      <c r="K124" s="25">
        <f t="shared" si="11"/>
        <v>4954.95</v>
      </c>
      <c r="L124" s="27">
        <f t="shared" si="12"/>
        <v>14864.849999999999</v>
      </c>
      <c r="M124" s="27"/>
      <c r="N124" s="25">
        <f t="shared" si="13"/>
        <v>4954.95</v>
      </c>
      <c r="O124" s="27">
        <f t="shared" si="14"/>
        <v>0</v>
      </c>
      <c r="P124" s="27">
        <f t="shared" si="15"/>
        <v>3</v>
      </c>
      <c r="Q124" s="25">
        <f t="shared" si="16"/>
        <v>4954.95</v>
      </c>
      <c r="R124" s="26">
        <f t="shared" si="17"/>
        <v>14864.849999999999</v>
      </c>
      <c r="S124" s="39">
        <v>3</v>
      </c>
    </row>
    <row r="125" spans="2:19" s="16" customFormat="1" ht="38.25" x14ac:dyDescent="0.2">
      <c r="B125" s="32"/>
      <c r="C125" s="32"/>
      <c r="D125" s="93"/>
      <c r="E125" s="33" t="s">
        <v>140</v>
      </c>
      <c r="F125" s="23"/>
      <c r="G125" s="25">
        <v>50</v>
      </c>
      <c r="H125" s="35">
        <v>2401.0300000000002</v>
      </c>
      <c r="I125" s="26">
        <f t="shared" si="9"/>
        <v>120051.50000000001</v>
      </c>
      <c r="J125" s="27">
        <f t="shared" si="10"/>
        <v>50</v>
      </c>
      <c r="K125" s="25">
        <f t="shared" si="11"/>
        <v>2401.0300000000002</v>
      </c>
      <c r="L125" s="27">
        <f t="shared" si="12"/>
        <v>120051.50000000001</v>
      </c>
      <c r="M125" s="27">
        <v>20</v>
      </c>
      <c r="N125" s="25">
        <f t="shared" si="13"/>
        <v>2401.0300000000002</v>
      </c>
      <c r="O125" s="27">
        <f t="shared" si="14"/>
        <v>48020.600000000006</v>
      </c>
      <c r="P125" s="27">
        <f t="shared" si="15"/>
        <v>30</v>
      </c>
      <c r="Q125" s="25">
        <f t="shared" si="16"/>
        <v>2401.0300000000002</v>
      </c>
      <c r="R125" s="26">
        <f t="shared" si="17"/>
        <v>72030.900000000009</v>
      </c>
      <c r="S125" s="39" t="s">
        <v>148</v>
      </c>
    </row>
    <row r="126" spans="2:19" s="16" customFormat="1" ht="63.75" x14ac:dyDescent="0.2">
      <c r="B126" s="32"/>
      <c r="C126" s="32"/>
      <c r="D126" s="93"/>
      <c r="E126" s="33" t="s">
        <v>141</v>
      </c>
      <c r="F126" s="23"/>
      <c r="G126" s="25">
        <v>2</v>
      </c>
      <c r="H126" s="35">
        <v>1613.53</v>
      </c>
      <c r="I126" s="26">
        <f t="shared" si="9"/>
        <v>3227.06</v>
      </c>
      <c r="J126" s="27">
        <f t="shared" si="10"/>
        <v>2</v>
      </c>
      <c r="K126" s="25">
        <f t="shared" si="11"/>
        <v>1613.53</v>
      </c>
      <c r="L126" s="27">
        <f t="shared" si="12"/>
        <v>3227.06</v>
      </c>
      <c r="M126" s="27"/>
      <c r="N126" s="25">
        <f t="shared" si="13"/>
        <v>1613.53</v>
      </c>
      <c r="O126" s="27">
        <f t="shared" si="14"/>
        <v>0</v>
      </c>
      <c r="P126" s="27">
        <f t="shared" si="15"/>
        <v>2</v>
      </c>
      <c r="Q126" s="25">
        <f t="shared" si="16"/>
        <v>1613.53</v>
      </c>
      <c r="R126" s="26">
        <f t="shared" si="17"/>
        <v>3227.06</v>
      </c>
      <c r="S126" s="39" t="s">
        <v>148</v>
      </c>
    </row>
    <row r="127" spans="2:19" s="16" customFormat="1" ht="12.75" x14ac:dyDescent="0.2">
      <c r="B127" s="32"/>
      <c r="C127" s="32"/>
      <c r="D127" s="93"/>
      <c r="E127" s="33" t="s">
        <v>142</v>
      </c>
      <c r="F127" s="23"/>
      <c r="G127" s="25">
        <v>112</v>
      </c>
      <c r="H127" s="35">
        <v>1464.1</v>
      </c>
      <c r="I127" s="26">
        <f t="shared" si="9"/>
        <v>163979.19999999998</v>
      </c>
      <c r="J127" s="27">
        <f t="shared" si="10"/>
        <v>112</v>
      </c>
      <c r="K127" s="25">
        <f t="shared" si="11"/>
        <v>1464.1</v>
      </c>
      <c r="L127" s="27">
        <f t="shared" si="12"/>
        <v>163979.19999999998</v>
      </c>
      <c r="M127" s="27">
        <v>88</v>
      </c>
      <c r="N127" s="25">
        <f t="shared" si="13"/>
        <v>1464.1</v>
      </c>
      <c r="O127" s="27">
        <f t="shared" si="14"/>
        <v>128840.79999999999</v>
      </c>
      <c r="P127" s="27">
        <f t="shared" si="15"/>
        <v>24</v>
      </c>
      <c r="Q127" s="25">
        <f t="shared" si="16"/>
        <v>1464.1</v>
      </c>
      <c r="R127" s="26">
        <f t="shared" si="17"/>
        <v>35138.399999999994</v>
      </c>
      <c r="S127" s="39" t="s">
        <v>148</v>
      </c>
    </row>
    <row r="128" spans="2:19" s="16" customFormat="1" ht="12.75" x14ac:dyDescent="0.2">
      <c r="B128" s="32"/>
      <c r="C128" s="32"/>
      <c r="D128" s="93"/>
      <c r="E128" s="33" t="s">
        <v>126</v>
      </c>
      <c r="F128" s="23"/>
      <c r="G128" s="25">
        <v>82</v>
      </c>
      <c r="H128" s="35">
        <v>3722.62</v>
      </c>
      <c r="I128" s="26">
        <f t="shared" si="9"/>
        <v>305254.83999999997</v>
      </c>
      <c r="J128" s="27">
        <f t="shared" si="10"/>
        <v>82</v>
      </c>
      <c r="K128" s="25">
        <f t="shared" si="11"/>
        <v>3722.62</v>
      </c>
      <c r="L128" s="27">
        <f t="shared" si="12"/>
        <v>305254.83999999997</v>
      </c>
      <c r="M128" s="27"/>
      <c r="N128" s="25">
        <f t="shared" si="13"/>
        <v>3722.62</v>
      </c>
      <c r="O128" s="27">
        <f t="shared" si="14"/>
        <v>0</v>
      </c>
      <c r="P128" s="27">
        <f t="shared" si="15"/>
        <v>82</v>
      </c>
      <c r="Q128" s="25">
        <f t="shared" si="16"/>
        <v>3722.62</v>
      </c>
      <c r="R128" s="26">
        <f t="shared" si="17"/>
        <v>305254.83999999997</v>
      </c>
      <c r="S128" s="39" t="s">
        <v>148</v>
      </c>
    </row>
    <row r="129" spans="1:21" s="16" customFormat="1" ht="12.75" x14ac:dyDescent="0.2">
      <c r="B129" s="32"/>
      <c r="C129" s="32"/>
      <c r="D129" s="93"/>
      <c r="E129" s="33" t="s">
        <v>113</v>
      </c>
      <c r="F129" s="23"/>
      <c r="G129" s="25">
        <v>79</v>
      </c>
      <c r="H129" s="35">
        <v>2928.2</v>
      </c>
      <c r="I129" s="26">
        <f t="shared" si="9"/>
        <v>231327.8</v>
      </c>
      <c r="J129" s="27">
        <f t="shared" si="10"/>
        <v>79</v>
      </c>
      <c r="K129" s="25">
        <f t="shared" si="11"/>
        <v>2928.2</v>
      </c>
      <c r="L129" s="27">
        <f t="shared" si="12"/>
        <v>231327.8</v>
      </c>
      <c r="M129" s="27"/>
      <c r="N129" s="25">
        <f t="shared" si="13"/>
        <v>2928.2</v>
      </c>
      <c r="O129" s="27">
        <f t="shared" si="14"/>
        <v>0</v>
      </c>
      <c r="P129" s="27">
        <f t="shared" si="15"/>
        <v>79</v>
      </c>
      <c r="Q129" s="25">
        <f t="shared" si="16"/>
        <v>2928.2</v>
      </c>
      <c r="R129" s="26">
        <f t="shared" si="17"/>
        <v>231327.8</v>
      </c>
      <c r="S129" s="39" t="s">
        <v>148</v>
      </c>
    </row>
    <row r="130" spans="1:21" s="16" customFormat="1" ht="25.5" x14ac:dyDescent="0.2">
      <c r="B130" s="32"/>
      <c r="C130" s="32"/>
      <c r="D130" s="94"/>
      <c r="E130" s="33" t="s">
        <v>143</v>
      </c>
      <c r="F130" s="23"/>
      <c r="G130" s="25">
        <v>1</v>
      </c>
      <c r="H130" s="35">
        <v>3460.6</v>
      </c>
      <c r="I130" s="26">
        <f t="shared" si="9"/>
        <v>3460.6</v>
      </c>
      <c r="J130" s="27">
        <f t="shared" si="10"/>
        <v>1</v>
      </c>
      <c r="K130" s="25">
        <f t="shared" si="11"/>
        <v>3460.6</v>
      </c>
      <c r="L130" s="27">
        <f t="shared" si="12"/>
        <v>3460.6</v>
      </c>
      <c r="M130" s="27"/>
      <c r="N130" s="25">
        <f t="shared" si="13"/>
        <v>3460.6</v>
      </c>
      <c r="O130" s="27">
        <f t="shared" si="14"/>
        <v>0</v>
      </c>
      <c r="P130" s="27">
        <f t="shared" si="15"/>
        <v>1</v>
      </c>
      <c r="Q130" s="25">
        <f t="shared" si="16"/>
        <v>3460.6</v>
      </c>
      <c r="R130" s="26">
        <f t="shared" si="17"/>
        <v>3460.6</v>
      </c>
      <c r="S130" s="39" t="s">
        <v>148</v>
      </c>
    </row>
    <row r="131" spans="1:21" s="16" customFormat="1" ht="26.25" customHeight="1" x14ac:dyDescent="0.2">
      <c r="B131" s="86" t="s">
        <v>19</v>
      </c>
      <c r="C131" s="87"/>
      <c r="D131" s="87"/>
      <c r="E131" s="88"/>
      <c r="F131" s="15"/>
      <c r="G131" s="20"/>
      <c r="H131" s="20"/>
      <c r="I131" s="21">
        <f>SUM(I14:I130)</f>
        <v>12501555.520000001</v>
      </c>
      <c r="J131" s="22"/>
      <c r="K131" s="20"/>
      <c r="L131" s="21">
        <f>SUM(L14:L130)</f>
        <v>12501555.520000001</v>
      </c>
      <c r="M131" s="22"/>
      <c r="N131" s="20"/>
      <c r="O131" s="21">
        <f>ROUND(SUM(O14:O130),2)</f>
        <v>1560849</v>
      </c>
      <c r="P131" s="22"/>
      <c r="Q131" s="20"/>
      <c r="R131" s="21">
        <f>SUM(R14:R130)</f>
        <v>10940706.520000001</v>
      </c>
      <c r="S131" s="42"/>
    </row>
    <row r="132" spans="1:21" ht="26.25" customHeight="1" x14ac:dyDescent="0.25">
      <c r="E132" s="28" t="s">
        <v>10</v>
      </c>
      <c r="F132" s="28"/>
      <c r="G132" s="28"/>
      <c r="H132" s="2"/>
      <c r="K132" s="89" t="s">
        <v>12</v>
      </c>
      <c r="L132" s="89"/>
      <c r="M132" s="89"/>
      <c r="S132" s="2"/>
    </row>
    <row r="133" spans="1:21" ht="25.5" customHeight="1" x14ac:dyDescent="0.25">
      <c r="E133" s="90" t="s">
        <v>18</v>
      </c>
      <c r="F133" s="90"/>
      <c r="G133" s="90"/>
      <c r="H133" s="28"/>
      <c r="K133" s="90" t="s">
        <v>17</v>
      </c>
      <c r="L133" s="90"/>
      <c r="M133" s="90"/>
      <c r="N133" s="90"/>
      <c r="S133" s="2"/>
    </row>
    <row r="134" spans="1:21" ht="59.25" customHeight="1" x14ac:dyDescent="0.25">
      <c r="E134" s="19" t="s">
        <v>22</v>
      </c>
      <c r="F134" s="17"/>
      <c r="K134" s="91" t="s">
        <v>163</v>
      </c>
      <c r="L134" s="91"/>
      <c r="M134" s="91"/>
      <c r="N134" s="91"/>
      <c r="S134" s="2"/>
    </row>
    <row r="135" spans="1:21" s="4" customFormat="1" ht="15.75" customHeight="1" x14ac:dyDescent="0.25">
      <c r="A135" s="2"/>
      <c r="B135" s="2"/>
      <c r="C135" s="2"/>
      <c r="D135" s="2"/>
      <c r="E135" s="85" t="s">
        <v>23</v>
      </c>
      <c r="F135" s="85"/>
      <c r="G135" s="85"/>
      <c r="H135" s="85"/>
      <c r="I135" s="85"/>
      <c r="J135" s="6"/>
      <c r="K135" s="85" t="s">
        <v>20</v>
      </c>
      <c r="L135" s="85"/>
      <c r="M135" s="85"/>
      <c r="N135" s="85"/>
      <c r="O135" s="85"/>
      <c r="Q135" s="5"/>
      <c r="R135" s="5"/>
      <c r="S135" s="2"/>
      <c r="U135" s="2"/>
    </row>
    <row r="136" spans="1:21" s="4" customFormat="1" ht="15.75" x14ac:dyDescent="0.25">
      <c r="A136" s="2"/>
      <c r="B136" s="2"/>
      <c r="C136" s="2"/>
      <c r="D136" s="2"/>
      <c r="E136" s="45" t="s">
        <v>11</v>
      </c>
      <c r="F136" s="17"/>
      <c r="H136" s="5"/>
      <c r="I136" s="5"/>
      <c r="J136" s="6"/>
      <c r="K136" s="5"/>
      <c r="L136" s="18" t="s">
        <v>11</v>
      </c>
      <c r="N136" s="5"/>
      <c r="O136" s="5"/>
      <c r="Q136" s="5"/>
      <c r="R136" s="5"/>
      <c r="S136" s="37"/>
      <c r="U136" s="2"/>
    </row>
    <row r="138" spans="1:21" x14ac:dyDescent="0.25">
      <c r="M138" s="5"/>
      <c r="S138" s="43"/>
    </row>
  </sheetData>
  <autoFilter ref="D13:S136"/>
  <mergeCells count="17">
    <mergeCell ref="D14:D17"/>
    <mergeCell ref="D18:D20"/>
    <mergeCell ref="D21:D81"/>
    <mergeCell ref="D82:D130"/>
    <mergeCell ref="I2:K2"/>
    <mergeCell ref="B6:R6"/>
    <mergeCell ref="G12:I12"/>
    <mergeCell ref="J12:L12"/>
    <mergeCell ref="M12:O12"/>
    <mergeCell ref="P12:R12"/>
    <mergeCell ref="E135:I135"/>
    <mergeCell ref="K135:O135"/>
    <mergeCell ref="B131:E131"/>
    <mergeCell ref="K132:M132"/>
    <mergeCell ref="E133:G133"/>
    <mergeCell ref="K133:N133"/>
    <mergeCell ref="K134:N134"/>
  </mergeCell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8"/>
  <sheetViews>
    <sheetView zoomScale="70" zoomScaleNormal="70" workbookViewId="0">
      <selection activeCell="A7" sqref="A1:XFD1048576"/>
    </sheetView>
  </sheetViews>
  <sheetFormatPr defaultColWidth="9.140625" defaultRowHeight="15" x14ac:dyDescent="0.25"/>
  <cols>
    <col min="1" max="3" width="9.140625" style="2"/>
    <col min="4" max="4" width="13" style="2" customWidth="1"/>
    <col min="5" max="5" width="53.28515625" style="2" customWidth="1"/>
    <col min="6" max="6" width="6" style="3" customWidth="1"/>
    <col min="7" max="7" width="9.140625" style="4"/>
    <col min="8" max="8" width="13.140625" style="5" customWidth="1"/>
    <col min="9" max="9" width="14.140625" style="5" customWidth="1"/>
    <col min="10" max="10" width="9.140625" style="6" customWidth="1"/>
    <col min="11" max="11" width="13" style="5" customWidth="1"/>
    <col min="12" max="12" width="14.42578125" style="5" customWidth="1"/>
    <col min="13" max="13" width="9.140625" style="4" customWidth="1"/>
    <col min="14" max="14" width="13.42578125" style="5" customWidth="1"/>
    <col min="15" max="15" width="13.85546875" style="5" customWidth="1"/>
    <col min="16" max="16" width="9.140625" style="4" customWidth="1"/>
    <col min="17" max="17" width="12.85546875" style="5" customWidth="1"/>
    <col min="18" max="18" width="14.42578125" style="5" customWidth="1"/>
    <col min="19" max="19" width="9.140625" style="37" customWidth="1"/>
    <col min="20" max="20" width="15.85546875" style="2" customWidth="1"/>
    <col min="21" max="16384" width="9.140625" style="2"/>
  </cols>
  <sheetData>
    <row r="1" spans="2:20" ht="15.75" x14ac:dyDescent="0.25">
      <c r="B1" s="1"/>
    </row>
    <row r="2" spans="2:20" ht="15.75" x14ac:dyDescent="0.25">
      <c r="I2" s="95" t="s">
        <v>164</v>
      </c>
      <c r="J2" s="95"/>
      <c r="K2" s="95"/>
    </row>
    <row r="3" spans="2:20" ht="15.75" x14ac:dyDescent="0.25">
      <c r="J3" s="47" t="s">
        <v>0</v>
      </c>
    </row>
    <row r="4" spans="2:20" ht="15.75" x14ac:dyDescent="0.25">
      <c r="R4" s="7"/>
    </row>
    <row r="5" spans="2:20" ht="15" customHeight="1" x14ac:dyDescent="0.25">
      <c r="B5" s="31" t="s">
        <v>21</v>
      </c>
      <c r="C5" s="31"/>
      <c r="D5" s="31"/>
      <c r="E5" s="31"/>
      <c r="F5" s="31"/>
      <c r="G5" s="31"/>
      <c r="H5" s="31"/>
      <c r="I5" s="31"/>
    </row>
    <row r="6" spans="2:20" x14ac:dyDescent="0.25">
      <c r="B6" s="96" t="s">
        <v>145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8"/>
    </row>
    <row r="7" spans="2:20" x14ac:dyDescent="0.25">
      <c r="B7" s="9" t="s">
        <v>162</v>
      </c>
    </row>
    <row r="8" spans="2:20" x14ac:dyDescent="0.25">
      <c r="B8" s="10" t="s">
        <v>165</v>
      </c>
    </row>
    <row r="9" spans="2:20" x14ac:dyDescent="0.25">
      <c r="B9" s="10" t="s">
        <v>16</v>
      </c>
    </row>
    <row r="10" spans="2:20" x14ac:dyDescent="0.25">
      <c r="B10" s="10" t="s">
        <v>166</v>
      </c>
    </row>
    <row r="11" spans="2:20" ht="15.75" x14ac:dyDescent="0.25">
      <c r="B11" s="11"/>
    </row>
    <row r="12" spans="2:20" s="12" customFormat="1" x14ac:dyDescent="0.25">
      <c r="B12" s="48"/>
      <c r="C12" s="48"/>
      <c r="D12" s="48"/>
      <c r="E12" s="48"/>
      <c r="F12" s="48"/>
      <c r="G12" s="97" t="s">
        <v>1</v>
      </c>
      <c r="H12" s="97"/>
      <c r="I12" s="97"/>
      <c r="J12" s="97" t="s">
        <v>2</v>
      </c>
      <c r="K12" s="97"/>
      <c r="L12" s="97"/>
      <c r="M12" s="97" t="s">
        <v>3</v>
      </c>
      <c r="N12" s="97"/>
      <c r="O12" s="97"/>
      <c r="P12" s="97" t="s">
        <v>4</v>
      </c>
      <c r="Q12" s="97"/>
      <c r="R12" s="97"/>
      <c r="T12" s="50" t="s">
        <v>167</v>
      </c>
    </row>
    <row r="13" spans="2:20" s="12" customFormat="1" ht="56.25" x14ac:dyDescent="0.25">
      <c r="B13" s="48" t="s">
        <v>13</v>
      </c>
      <c r="C13" s="48" t="s">
        <v>14</v>
      </c>
      <c r="D13" s="48" t="s">
        <v>15</v>
      </c>
      <c r="E13" s="48" t="s">
        <v>5</v>
      </c>
      <c r="F13" s="48" t="s">
        <v>6</v>
      </c>
      <c r="G13" s="48" t="s">
        <v>7</v>
      </c>
      <c r="H13" s="13" t="s">
        <v>8</v>
      </c>
      <c r="I13" s="13" t="s">
        <v>9</v>
      </c>
      <c r="J13" s="14" t="s">
        <v>7</v>
      </c>
      <c r="K13" s="13" t="s">
        <v>8</v>
      </c>
      <c r="L13" s="13" t="s">
        <v>9</v>
      </c>
      <c r="M13" s="49" t="s">
        <v>7</v>
      </c>
      <c r="N13" s="13" t="s">
        <v>8</v>
      </c>
      <c r="O13" s="13" t="s">
        <v>9</v>
      </c>
      <c r="P13" s="48" t="s">
        <v>7</v>
      </c>
      <c r="Q13" s="13" t="s">
        <v>8</v>
      </c>
      <c r="R13" s="13" t="s">
        <v>9</v>
      </c>
      <c r="S13" s="38" t="s">
        <v>7</v>
      </c>
      <c r="T13" s="50"/>
    </row>
    <row r="14" spans="2:20" s="16" customFormat="1" ht="22.5" customHeight="1" x14ac:dyDescent="0.2">
      <c r="B14" s="48"/>
      <c r="C14" s="48"/>
      <c r="D14" s="92" t="s">
        <v>30</v>
      </c>
      <c r="E14" s="24" t="s">
        <v>25</v>
      </c>
      <c r="F14" s="23" t="s">
        <v>29</v>
      </c>
      <c r="G14" s="25">
        <v>1</v>
      </c>
      <c r="H14" s="25">
        <v>47457.63</v>
      </c>
      <c r="I14" s="26">
        <f>H14*G14</f>
        <v>47457.63</v>
      </c>
      <c r="J14" s="27">
        <f>'1-ОС'!P14</f>
        <v>1</v>
      </c>
      <c r="K14" s="25">
        <f>H14</f>
        <v>47457.63</v>
      </c>
      <c r="L14" s="27">
        <f>K14*J14</f>
        <v>47457.63</v>
      </c>
      <c r="M14" s="27"/>
      <c r="N14" s="25">
        <f>K14</f>
        <v>47457.63</v>
      </c>
      <c r="O14" s="27">
        <f>N14*M14</f>
        <v>0</v>
      </c>
      <c r="P14" s="27">
        <f>J14-M14</f>
        <v>1</v>
      </c>
      <c r="Q14" s="25">
        <f>N14</f>
        <v>47457.63</v>
      </c>
      <c r="R14" s="26">
        <f>Q14*P14</f>
        <v>47457.63</v>
      </c>
      <c r="S14" s="39" t="s">
        <v>146</v>
      </c>
      <c r="T14" s="51" t="s">
        <v>146</v>
      </c>
    </row>
    <row r="15" spans="2:20" s="16" customFormat="1" ht="25.5" x14ac:dyDescent="0.2">
      <c r="B15" s="48"/>
      <c r="C15" s="48"/>
      <c r="D15" s="93"/>
      <c r="E15" s="24" t="s">
        <v>26</v>
      </c>
      <c r="F15" s="23" t="s">
        <v>29</v>
      </c>
      <c r="G15" s="25">
        <v>1</v>
      </c>
      <c r="H15" s="25">
        <v>8474.58</v>
      </c>
      <c r="I15" s="26">
        <f t="shared" ref="I15:I78" si="0">H15*G15</f>
        <v>8474.58</v>
      </c>
      <c r="J15" s="27">
        <f>'1-ОС'!P15</f>
        <v>1</v>
      </c>
      <c r="K15" s="25">
        <f t="shared" ref="K15:K78" si="1">H15</f>
        <v>8474.58</v>
      </c>
      <c r="L15" s="27">
        <f t="shared" ref="L15:L78" si="2">K15*J15</f>
        <v>8474.58</v>
      </c>
      <c r="M15" s="27"/>
      <c r="N15" s="25">
        <f t="shared" ref="N15:N78" si="3">K15</f>
        <v>8474.58</v>
      </c>
      <c r="O15" s="27">
        <f t="shared" ref="O15:O78" si="4">N15*M15</f>
        <v>0</v>
      </c>
      <c r="P15" s="27">
        <f t="shared" ref="P15:P78" si="5">J15-M15</f>
        <v>1</v>
      </c>
      <c r="Q15" s="25">
        <f t="shared" ref="Q15:Q78" si="6">N15</f>
        <v>8474.58</v>
      </c>
      <c r="R15" s="26">
        <f t="shared" ref="R15:R78" si="7">Q15*P15</f>
        <v>8474.58</v>
      </c>
      <c r="S15" s="39" t="s">
        <v>146</v>
      </c>
      <c r="T15" s="51" t="s">
        <v>146</v>
      </c>
    </row>
    <row r="16" spans="2:20" s="16" customFormat="1" ht="25.5" x14ac:dyDescent="0.2">
      <c r="B16" s="48"/>
      <c r="C16" s="48"/>
      <c r="D16" s="93"/>
      <c r="E16" s="24" t="s">
        <v>27</v>
      </c>
      <c r="F16" s="23" t="s">
        <v>29</v>
      </c>
      <c r="G16" s="25">
        <v>1</v>
      </c>
      <c r="H16" s="25">
        <v>20000</v>
      </c>
      <c r="I16" s="26">
        <f t="shared" si="0"/>
        <v>20000</v>
      </c>
      <c r="J16" s="27">
        <f>'1-ОС'!P16</f>
        <v>1</v>
      </c>
      <c r="K16" s="25">
        <f t="shared" si="1"/>
        <v>20000</v>
      </c>
      <c r="L16" s="27">
        <f t="shared" si="2"/>
        <v>20000</v>
      </c>
      <c r="M16" s="27"/>
      <c r="N16" s="25">
        <f t="shared" si="3"/>
        <v>20000</v>
      </c>
      <c r="O16" s="27">
        <f t="shared" si="4"/>
        <v>0</v>
      </c>
      <c r="P16" s="27">
        <f t="shared" si="5"/>
        <v>1</v>
      </c>
      <c r="Q16" s="25">
        <f t="shared" si="6"/>
        <v>20000</v>
      </c>
      <c r="R16" s="26">
        <f t="shared" si="7"/>
        <v>20000</v>
      </c>
      <c r="S16" s="39" t="s">
        <v>146</v>
      </c>
      <c r="T16" s="51" t="s">
        <v>146</v>
      </c>
    </row>
    <row r="17" spans="2:21" s="16" customFormat="1" ht="12.75" x14ac:dyDescent="0.2">
      <c r="B17" s="48"/>
      <c r="C17" s="48"/>
      <c r="D17" s="94"/>
      <c r="E17" s="24" t="s">
        <v>28</v>
      </c>
      <c r="F17" s="23" t="s">
        <v>29</v>
      </c>
      <c r="G17" s="25">
        <v>20</v>
      </c>
      <c r="H17" s="25">
        <v>2228.14</v>
      </c>
      <c r="I17" s="26">
        <f t="shared" si="0"/>
        <v>44562.799999999996</v>
      </c>
      <c r="J17" s="27">
        <f>'1-ОС'!P17</f>
        <v>20</v>
      </c>
      <c r="K17" s="25">
        <f t="shared" si="1"/>
        <v>2228.14</v>
      </c>
      <c r="L17" s="27">
        <f t="shared" si="2"/>
        <v>44562.799999999996</v>
      </c>
      <c r="M17" s="27">
        <v>15</v>
      </c>
      <c r="N17" s="25">
        <f t="shared" si="3"/>
        <v>2228.14</v>
      </c>
      <c r="O17" s="27">
        <f t="shared" si="4"/>
        <v>33422.1</v>
      </c>
      <c r="P17" s="27">
        <f t="shared" si="5"/>
        <v>5</v>
      </c>
      <c r="Q17" s="25">
        <f t="shared" si="6"/>
        <v>2228.14</v>
      </c>
      <c r="R17" s="26">
        <f t="shared" si="7"/>
        <v>11140.699999999999</v>
      </c>
      <c r="S17" s="39" t="s">
        <v>146</v>
      </c>
      <c r="T17" s="51" t="s">
        <v>146</v>
      </c>
    </row>
    <row r="18" spans="2:21" s="16" customFormat="1" ht="19.899999999999999" customHeight="1" x14ac:dyDescent="0.2">
      <c r="B18" s="48"/>
      <c r="C18" s="48"/>
      <c r="D18" s="92" t="s">
        <v>34</v>
      </c>
      <c r="E18" s="24" t="s">
        <v>31</v>
      </c>
      <c r="F18" s="23" t="s">
        <v>29</v>
      </c>
      <c r="G18" s="25">
        <v>8</v>
      </c>
      <c r="H18" s="25">
        <v>16700</v>
      </c>
      <c r="I18" s="26">
        <f t="shared" si="0"/>
        <v>133600</v>
      </c>
      <c r="J18" s="27">
        <f>'1-ОС'!P18</f>
        <v>8</v>
      </c>
      <c r="K18" s="25">
        <f t="shared" si="1"/>
        <v>16700</v>
      </c>
      <c r="L18" s="27">
        <f t="shared" si="2"/>
        <v>133600</v>
      </c>
      <c r="M18" s="27">
        <v>8</v>
      </c>
      <c r="N18" s="25">
        <f t="shared" si="3"/>
        <v>16700</v>
      </c>
      <c r="O18" s="27">
        <f t="shared" si="4"/>
        <v>133600</v>
      </c>
      <c r="P18" s="27">
        <f t="shared" si="5"/>
        <v>0</v>
      </c>
      <c r="Q18" s="25">
        <f t="shared" si="6"/>
        <v>16700</v>
      </c>
      <c r="R18" s="26">
        <f t="shared" si="7"/>
        <v>0</v>
      </c>
      <c r="S18" s="39" t="s">
        <v>147</v>
      </c>
    </row>
    <row r="19" spans="2:21" s="16" customFormat="1" ht="12.75" x14ac:dyDescent="0.2">
      <c r="B19" s="48"/>
      <c r="C19" s="48"/>
      <c r="D19" s="93"/>
      <c r="E19" s="24" t="s">
        <v>32</v>
      </c>
      <c r="F19" s="23" t="s">
        <v>29</v>
      </c>
      <c r="G19" s="25">
        <v>90</v>
      </c>
      <c r="H19" s="25">
        <v>1850</v>
      </c>
      <c r="I19" s="26">
        <f t="shared" si="0"/>
        <v>166500</v>
      </c>
      <c r="J19" s="27">
        <f>'1-ОС'!P19</f>
        <v>90</v>
      </c>
      <c r="K19" s="25">
        <f t="shared" si="1"/>
        <v>1850</v>
      </c>
      <c r="L19" s="27">
        <f t="shared" si="2"/>
        <v>166500</v>
      </c>
      <c r="M19" s="27"/>
      <c r="N19" s="25">
        <f t="shared" si="3"/>
        <v>1850</v>
      </c>
      <c r="O19" s="27">
        <f t="shared" si="4"/>
        <v>0</v>
      </c>
      <c r="P19" s="27">
        <f t="shared" si="5"/>
        <v>90</v>
      </c>
      <c r="Q19" s="25">
        <f t="shared" si="6"/>
        <v>1850</v>
      </c>
      <c r="R19" s="26">
        <f t="shared" si="7"/>
        <v>166500</v>
      </c>
      <c r="S19" s="39" t="s">
        <v>147</v>
      </c>
      <c r="T19" s="51" t="s">
        <v>147</v>
      </c>
    </row>
    <row r="20" spans="2:21" s="16" customFormat="1" ht="12.75" x14ac:dyDescent="0.2">
      <c r="B20" s="48"/>
      <c r="C20" s="48"/>
      <c r="D20" s="94"/>
      <c r="E20" s="24" t="s">
        <v>33</v>
      </c>
      <c r="F20" s="23" t="s">
        <v>29</v>
      </c>
      <c r="G20" s="25">
        <v>180</v>
      </c>
      <c r="H20" s="25">
        <v>230</v>
      </c>
      <c r="I20" s="26">
        <f t="shared" si="0"/>
        <v>41400</v>
      </c>
      <c r="J20" s="27">
        <f>'1-ОС'!P20</f>
        <v>116</v>
      </c>
      <c r="K20" s="25">
        <f t="shared" si="1"/>
        <v>230</v>
      </c>
      <c r="L20" s="27">
        <f t="shared" si="2"/>
        <v>26680</v>
      </c>
      <c r="M20" s="27"/>
      <c r="N20" s="25">
        <f t="shared" si="3"/>
        <v>230</v>
      </c>
      <c r="O20" s="27">
        <f t="shared" si="4"/>
        <v>0</v>
      </c>
      <c r="P20" s="27">
        <f t="shared" si="5"/>
        <v>116</v>
      </c>
      <c r="Q20" s="25">
        <f t="shared" si="6"/>
        <v>230</v>
      </c>
      <c r="R20" s="26">
        <f t="shared" si="7"/>
        <v>26680</v>
      </c>
      <c r="S20" s="39" t="s">
        <v>147</v>
      </c>
      <c r="T20" s="51" t="s">
        <v>147</v>
      </c>
    </row>
    <row r="21" spans="2:21" s="16" customFormat="1" ht="25.5" x14ac:dyDescent="0.2">
      <c r="B21" s="48"/>
      <c r="C21" s="48"/>
      <c r="D21" s="92" t="s">
        <v>100</v>
      </c>
      <c r="E21" s="33" t="s">
        <v>35</v>
      </c>
      <c r="F21" s="23" t="s">
        <v>29</v>
      </c>
      <c r="G21" s="25">
        <v>3</v>
      </c>
      <c r="H21" s="25">
        <v>5194.83</v>
      </c>
      <c r="I21" s="26">
        <f t="shared" si="0"/>
        <v>15584.49</v>
      </c>
      <c r="J21" s="27">
        <f>'1-ОС'!P21</f>
        <v>3</v>
      </c>
      <c r="K21" s="25">
        <f t="shared" si="1"/>
        <v>5194.83</v>
      </c>
      <c r="L21" s="27">
        <f t="shared" si="2"/>
        <v>15584.49</v>
      </c>
      <c r="M21" s="27"/>
      <c r="N21" s="25">
        <f t="shared" si="3"/>
        <v>5194.83</v>
      </c>
      <c r="O21" s="27">
        <f t="shared" si="4"/>
        <v>0</v>
      </c>
      <c r="P21" s="27">
        <f t="shared" si="5"/>
        <v>3</v>
      </c>
      <c r="Q21" s="25">
        <f t="shared" si="6"/>
        <v>5194.83</v>
      </c>
      <c r="R21" s="26">
        <f t="shared" si="7"/>
        <v>15584.49</v>
      </c>
      <c r="S21" s="39" t="s">
        <v>148</v>
      </c>
      <c r="T21" s="51" t="s">
        <v>152</v>
      </c>
    </row>
    <row r="22" spans="2:21" s="16" customFormat="1" ht="12.75" x14ac:dyDescent="0.2">
      <c r="B22" s="48"/>
      <c r="C22" s="48"/>
      <c r="D22" s="93"/>
      <c r="E22" s="33" t="s">
        <v>36</v>
      </c>
      <c r="F22" s="23" t="s">
        <v>29</v>
      </c>
      <c r="G22" s="25">
        <v>22</v>
      </c>
      <c r="H22" s="25">
        <v>1747.38</v>
      </c>
      <c r="I22" s="26">
        <f t="shared" si="0"/>
        <v>38442.36</v>
      </c>
      <c r="J22" s="27">
        <f>'1-ОС'!P22</f>
        <v>22</v>
      </c>
      <c r="K22" s="25">
        <f t="shared" si="1"/>
        <v>1747.38</v>
      </c>
      <c r="L22" s="27">
        <f t="shared" si="2"/>
        <v>38442.36</v>
      </c>
      <c r="M22" s="27"/>
      <c r="N22" s="25">
        <f t="shared" si="3"/>
        <v>1747.38</v>
      </c>
      <c r="O22" s="27">
        <f t="shared" si="4"/>
        <v>0</v>
      </c>
      <c r="P22" s="27">
        <f t="shared" si="5"/>
        <v>22</v>
      </c>
      <c r="Q22" s="25">
        <f t="shared" si="6"/>
        <v>1747.38</v>
      </c>
      <c r="R22" s="26">
        <f t="shared" si="7"/>
        <v>38442.36</v>
      </c>
      <c r="S22" s="39" t="s">
        <v>149</v>
      </c>
      <c r="T22" s="51" t="s">
        <v>152</v>
      </c>
    </row>
    <row r="23" spans="2:21" s="16" customFormat="1" ht="12.75" x14ac:dyDescent="0.2">
      <c r="B23" s="48"/>
      <c r="C23" s="48"/>
      <c r="D23" s="93"/>
      <c r="E23" s="33" t="s">
        <v>37</v>
      </c>
      <c r="F23" s="23" t="s">
        <v>29</v>
      </c>
      <c r="G23" s="25" t="s">
        <v>93</v>
      </c>
      <c r="H23" s="25">
        <v>438.51</v>
      </c>
      <c r="I23" s="26">
        <f t="shared" si="0"/>
        <v>48236.1</v>
      </c>
      <c r="J23" s="27">
        <f>'1-ОС'!P23</f>
        <v>110</v>
      </c>
      <c r="K23" s="25">
        <f t="shared" si="1"/>
        <v>438.51</v>
      </c>
      <c r="L23" s="27">
        <f t="shared" si="2"/>
        <v>48236.1</v>
      </c>
      <c r="M23" s="27"/>
      <c r="N23" s="25">
        <f t="shared" si="3"/>
        <v>438.51</v>
      </c>
      <c r="O23" s="27">
        <f t="shared" si="4"/>
        <v>0</v>
      </c>
      <c r="P23" s="27">
        <f t="shared" si="5"/>
        <v>110</v>
      </c>
      <c r="Q23" s="25">
        <f t="shared" si="6"/>
        <v>438.51</v>
      </c>
      <c r="R23" s="26">
        <f t="shared" si="7"/>
        <v>48236.1</v>
      </c>
      <c r="S23" s="39" t="s">
        <v>150</v>
      </c>
      <c r="T23" s="51" t="s">
        <v>152</v>
      </c>
    </row>
    <row r="24" spans="2:21" s="16" customFormat="1" ht="12.75" x14ac:dyDescent="0.2">
      <c r="B24" s="48"/>
      <c r="C24" s="48"/>
      <c r="D24" s="93"/>
      <c r="E24" s="34" t="s">
        <v>38</v>
      </c>
      <c r="F24" s="23" t="s">
        <v>29</v>
      </c>
      <c r="G24" s="25" t="s">
        <v>94</v>
      </c>
      <c r="H24" s="25">
        <v>3437.47</v>
      </c>
      <c r="I24" s="26">
        <f t="shared" si="0"/>
        <v>34374.699999999997</v>
      </c>
      <c r="J24" s="27">
        <f>'1-ОС'!P24</f>
        <v>10</v>
      </c>
      <c r="K24" s="25">
        <f t="shared" si="1"/>
        <v>3437.47</v>
      </c>
      <c r="L24" s="27">
        <f t="shared" si="2"/>
        <v>34374.699999999997</v>
      </c>
      <c r="M24" s="27"/>
      <c r="N24" s="25">
        <f t="shared" si="3"/>
        <v>3437.47</v>
      </c>
      <c r="O24" s="27">
        <f t="shared" si="4"/>
        <v>0</v>
      </c>
      <c r="P24" s="27">
        <f t="shared" si="5"/>
        <v>10</v>
      </c>
      <c r="Q24" s="25">
        <f t="shared" si="6"/>
        <v>3437.47</v>
      </c>
      <c r="R24" s="26">
        <f t="shared" si="7"/>
        <v>34374.699999999997</v>
      </c>
      <c r="S24" s="39" t="s">
        <v>150</v>
      </c>
      <c r="T24" s="51" t="s">
        <v>152</v>
      </c>
    </row>
    <row r="25" spans="2:21" s="16" customFormat="1" ht="12.75" x14ac:dyDescent="0.2">
      <c r="B25" s="48"/>
      <c r="C25" s="48"/>
      <c r="D25" s="93"/>
      <c r="E25" s="34" t="s">
        <v>39</v>
      </c>
      <c r="F25" s="23" t="s">
        <v>29</v>
      </c>
      <c r="G25" s="25" t="s">
        <v>95</v>
      </c>
      <c r="H25" s="25">
        <v>10010.93</v>
      </c>
      <c r="I25" s="26">
        <f t="shared" si="0"/>
        <v>60065.58</v>
      </c>
      <c r="J25" s="27">
        <f>'1-ОС'!P25</f>
        <v>6</v>
      </c>
      <c r="K25" s="25">
        <f t="shared" si="1"/>
        <v>10010.93</v>
      </c>
      <c r="L25" s="27">
        <f t="shared" si="2"/>
        <v>60065.58</v>
      </c>
      <c r="M25" s="27"/>
      <c r="N25" s="25">
        <f t="shared" si="3"/>
        <v>10010.93</v>
      </c>
      <c r="O25" s="27">
        <f t="shared" si="4"/>
        <v>0</v>
      </c>
      <c r="P25" s="27">
        <f t="shared" si="5"/>
        <v>6</v>
      </c>
      <c r="Q25" s="25">
        <f t="shared" si="6"/>
        <v>10010.93</v>
      </c>
      <c r="R25" s="26">
        <f t="shared" si="7"/>
        <v>60065.58</v>
      </c>
      <c r="S25" s="39" t="s">
        <v>150</v>
      </c>
      <c r="T25" s="51" t="s">
        <v>152</v>
      </c>
      <c r="U25" s="51" t="s">
        <v>168</v>
      </c>
    </row>
    <row r="26" spans="2:21" s="16" customFormat="1" ht="12.75" x14ac:dyDescent="0.2">
      <c r="B26" s="48"/>
      <c r="C26" s="48"/>
      <c r="D26" s="93"/>
      <c r="E26" s="34" t="s">
        <v>40</v>
      </c>
      <c r="F26" s="23" t="s">
        <v>29</v>
      </c>
      <c r="G26" s="25" t="s">
        <v>95</v>
      </c>
      <c r="H26" s="25">
        <v>386.18</v>
      </c>
      <c r="I26" s="26">
        <f t="shared" si="0"/>
        <v>2317.08</v>
      </c>
      <c r="J26" s="27">
        <f>'1-ОС'!P26</f>
        <v>6</v>
      </c>
      <c r="K26" s="25">
        <f t="shared" si="1"/>
        <v>386.18</v>
      </c>
      <c r="L26" s="27">
        <f t="shared" si="2"/>
        <v>2317.08</v>
      </c>
      <c r="M26" s="27"/>
      <c r="N26" s="25">
        <f t="shared" si="3"/>
        <v>386.18</v>
      </c>
      <c r="O26" s="27">
        <f t="shared" si="4"/>
        <v>0</v>
      </c>
      <c r="P26" s="27">
        <f t="shared" si="5"/>
        <v>6</v>
      </c>
      <c r="Q26" s="25">
        <f t="shared" si="6"/>
        <v>386.18</v>
      </c>
      <c r="R26" s="26">
        <f t="shared" si="7"/>
        <v>2317.08</v>
      </c>
      <c r="S26" s="39" t="s">
        <v>150</v>
      </c>
      <c r="T26" s="51" t="s">
        <v>152</v>
      </c>
    </row>
    <row r="27" spans="2:21" s="16" customFormat="1" ht="12.75" x14ac:dyDescent="0.2">
      <c r="B27" s="48"/>
      <c r="C27" s="48"/>
      <c r="D27" s="93"/>
      <c r="E27" s="33" t="s">
        <v>41</v>
      </c>
      <c r="F27" s="23" t="s">
        <v>29</v>
      </c>
      <c r="G27" s="25">
        <v>1</v>
      </c>
      <c r="H27" s="25">
        <v>3467.37</v>
      </c>
      <c r="I27" s="26">
        <f t="shared" si="0"/>
        <v>3467.37</v>
      </c>
      <c r="J27" s="27">
        <f>'1-ОС'!P27</f>
        <v>1</v>
      </c>
      <c r="K27" s="25">
        <f t="shared" si="1"/>
        <v>3467.37</v>
      </c>
      <c r="L27" s="27">
        <f t="shared" si="2"/>
        <v>3467.37</v>
      </c>
      <c r="M27" s="27"/>
      <c r="N27" s="25">
        <f t="shared" si="3"/>
        <v>3467.37</v>
      </c>
      <c r="O27" s="27">
        <f t="shared" si="4"/>
        <v>0</v>
      </c>
      <c r="P27" s="27">
        <f t="shared" si="5"/>
        <v>1</v>
      </c>
      <c r="Q27" s="25">
        <f t="shared" si="6"/>
        <v>3467.37</v>
      </c>
      <c r="R27" s="26">
        <f t="shared" si="7"/>
        <v>3467.37</v>
      </c>
      <c r="S27" s="39" t="s">
        <v>151</v>
      </c>
      <c r="T27" s="51" t="s">
        <v>149</v>
      </c>
    </row>
    <row r="28" spans="2:21" s="16" customFormat="1" ht="12.75" x14ac:dyDescent="0.2">
      <c r="B28" s="48"/>
      <c r="C28" s="48"/>
      <c r="D28" s="93"/>
      <c r="E28" s="33" t="s">
        <v>42</v>
      </c>
      <c r="F28" s="23" t="s">
        <v>29</v>
      </c>
      <c r="G28" s="25">
        <v>1</v>
      </c>
      <c r="H28" s="25">
        <v>1092.1199999999999</v>
      </c>
      <c r="I28" s="26">
        <f t="shared" si="0"/>
        <v>1092.1199999999999</v>
      </c>
      <c r="J28" s="27">
        <f>'1-ОС'!P28</f>
        <v>1</v>
      </c>
      <c r="K28" s="25">
        <f t="shared" si="1"/>
        <v>1092.1199999999999</v>
      </c>
      <c r="L28" s="27">
        <f t="shared" si="2"/>
        <v>1092.1199999999999</v>
      </c>
      <c r="M28" s="27"/>
      <c r="N28" s="25">
        <f t="shared" si="3"/>
        <v>1092.1199999999999</v>
      </c>
      <c r="O28" s="27">
        <f t="shared" si="4"/>
        <v>0</v>
      </c>
      <c r="P28" s="27">
        <f t="shared" si="5"/>
        <v>1</v>
      </c>
      <c r="Q28" s="25">
        <f t="shared" si="6"/>
        <v>1092.1199999999999</v>
      </c>
      <c r="R28" s="26">
        <f t="shared" si="7"/>
        <v>1092.1199999999999</v>
      </c>
      <c r="S28" s="39" t="s">
        <v>152</v>
      </c>
      <c r="T28" s="51" t="s">
        <v>152</v>
      </c>
    </row>
    <row r="29" spans="2:21" s="16" customFormat="1" ht="12.75" x14ac:dyDescent="0.2">
      <c r="B29" s="48"/>
      <c r="C29" s="48"/>
      <c r="D29" s="93"/>
      <c r="E29" s="33" t="s">
        <v>43</v>
      </c>
      <c r="F29" s="23" t="s">
        <v>29</v>
      </c>
      <c r="G29" s="25">
        <v>1</v>
      </c>
      <c r="H29" s="25">
        <v>170320.67</v>
      </c>
      <c r="I29" s="26">
        <f t="shared" si="0"/>
        <v>170320.67</v>
      </c>
      <c r="J29" s="27">
        <f>'1-ОС'!P29</f>
        <v>0</v>
      </c>
      <c r="K29" s="25">
        <f t="shared" si="1"/>
        <v>170320.67</v>
      </c>
      <c r="L29" s="27">
        <f t="shared" si="2"/>
        <v>0</v>
      </c>
      <c r="M29" s="27"/>
      <c r="N29" s="25">
        <f t="shared" si="3"/>
        <v>170320.67</v>
      </c>
      <c r="O29" s="27">
        <f t="shared" si="4"/>
        <v>0</v>
      </c>
      <c r="P29" s="27">
        <f t="shared" si="5"/>
        <v>0</v>
      </c>
      <c r="Q29" s="25">
        <f t="shared" si="6"/>
        <v>170320.67</v>
      </c>
      <c r="R29" s="26">
        <f t="shared" si="7"/>
        <v>0</v>
      </c>
      <c r="S29" s="39" t="s">
        <v>152</v>
      </c>
    </row>
    <row r="30" spans="2:21" s="16" customFormat="1" ht="12.75" x14ac:dyDescent="0.2">
      <c r="B30" s="48"/>
      <c r="C30" s="48"/>
      <c r="D30" s="93"/>
      <c r="E30" s="33" t="s">
        <v>44</v>
      </c>
      <c r="F30" s="23" t="s">
        <v>29</v>
      </c>
      <c r="G30" s="25">
        <v>4</v>
      </c>
      <c r="H30" s="25">
        <v>2090</v>
      </c>
      <c r="I30" s="26">
        <f t="shared" si="0"/>
        <v>8360</v>
      </c>
      <c r="J30" s="27">
        <f>'1-ОС'!P30</f>
        <v>0</v>
      </c>
      <c r="K30" s="25">
        <f t="shared" si="1"/>
        <v>2090</v>
      </c>
      <c r="L30" s="27">
        <f t="shared" si="2"/>
        <v>0</v>
      </c>
      <c r="M30" s="27"/>
      <c r="N30" s="25">
        <f t="shared" si="3"/>
        <v>2090</v>
      </c>
      <c r="O30" s="27">
        <f t="shared" si="4"/>
        <v>0</v>
      </c>
      <c r="P30" s="27">
        <f t="shared" si="5"/>
        <v>0</v>
      </c>
      <c r="Q30" s="25">
        <f t="shared" si="6"/>
        <v>2090</v>
      </c>
      <c r="R30" s="26">
        <f t="shared" si="7"/>
        <v>0</v>
      </c>
      <c r="S30" s="39" t="s">
        <v>151</v>
      </c>
    </row>
    <row r="31" spans="2:21" s="16" customFormat="1" ht="12.75" x14ac:dyDescent="0.2">
      <c r="B31" s="48"/>
      <c r="C31" s="48"/>
      <c r="D31" s="93"/>
      <c r="E31" s="33" t="s">
        <v>45</v>
      </c>
      <c r="F31" s="23" t="s">
        <v>29</v>
      </c>
      <c r="G31" s="25">
        <v>1</v>
      </c>
      <c r="H31" s="25">
        <v>21510.15</v>
      </c>
      <c r="I31" s="26">
        <f t="shared" si="0"/>
        <v>21510.15</v>
      </c>
      <c r="J31" s="27">
        <f>'1-ОС'!P31</f>
        <v>0</v>
      </c>
      <c r="K31" s="25">
        <f t="shared" si="1"/>
        <v>21510.15</v>
      </c>
      <c r="L31" s="27">
        <f t="shared" si="2"/>
        <v>0</v>
      </c>
      <c r="M31" s="27"/>
      <c r="N31" s="25">
        <f t="shared" si="3"/>
        <v>21510.15</v>
      </c>
      <c r="O31" s="27">
        <f t="shared" si="4"/>
        <v>0</v>
      </c>
      <c r="P31" s="27">
        <f t="shared" si="5"/>
        <v>0</v>
      </c>
      <c r="Q31" s="25">
        <f t="shared" si="6"/>
        <v>21510.15</v>
      </c>
      <c r="R31" s="26">
        <f t="shared" si="7"/>
        <v>0</v>
      </c>
      <c r="S31" s="39" t="s">
        <v>152</v>
      </c>
    </row>
    <row r="32" spans="2:21" s="16" customFormat="1" ht="12.75" x14ac:dyDescent="0.2">
      <c r="B32" s="48"/>
      <c r="C32" s="48"/>
      <c r="D32" s="93"/>
      <c r="E32" s="33" t="s">
        <v>46</v>
      </c>
      <c r="F32" s="23" t="s">
        <v>29</v>
      </c>
      <c r="G32" s="25">
        <v>13</v>
      </c>
      <c r="H32" s="25">
        <v>12055.64</v>
      </c>
      <c r="I32" s="26">
        <f t="shared" si="0"/>
        <v>156723.32</v>
      </c>
      <c r="J32" s="27">
        <f>'1-ОС'!P32</f>
        <v>13</v>
      </c>
      <c r="K32" s="25">
        <f t="shared" si="1"/>
        <v>12055.64</v>
      </c>
      <c r="L32" s="27">
        <f t="shared" si="2"/>
        <v>156723.32</v>
      </c>
      <c r="M32" s="27"/>
      <c r="N32" s="25">
        <f t="shared" si="3"/>
        <v>12055.64</v>
      </c>
      <c r="O32" s="27">
        <f t="shared" si="4"/>
        <v>0</v>
      </c>
      <c r="P32" s="27">
        <f t="shared" si="5"/>
        <v>13</v>
      </c>
      <c r="Q32" s="25">
        <f t="shared" si="6"/>
        <v>12055.64</v>
      </c>
      <c r="R32" s="26">
        <f t="shared" si="7"/>
        <v>156723.32</v>
      </c>
      <c r="S32" s="39" t="s">
        <v>149</v>
      </c>
      <c r="T32" s="51" t="s">
        <v>152</v>
      </c>
    </row>
    <row r="33" spans="2:21" s="16" customFormat="1" ht="12.75" x14ac:dyDescent="0.2">
      <c r="B33" s="48"/>
      <c r="C33" s="48"/>
      <c r="D33" s="93"/>
      <c r="E33" s="33" t="s">
        <v>47</v>
      </c>
      <c r="F33" s="23" t="s">
        <v>29</v>
      </c>
      <c r="G33" s="25">
        <v>1</v>
      </c>
      <c r="H33" s="25">
        <v>12587.19</v>
      </c>
      <c r="I33" s="26">
        <f t="shared" si="0"/>
        <v>12587.19</v>
      </c>
      <c r="J33" s="27">
        <f>'1-ОС'!P33</f>
        <v>0</v>
      </c>
      <c r="K33" s="25">
        <f t="shared" si="1"/>
        <v>12587.19</v>
      </c>
      <c r="L33" s="27">
        <f t="shared" si="2"/>
        <v>0</v>
      </c>
      <c r="M33" s="27"/>
      <c r="N33" s="25">
        <f t="shared" si="3"/>
        <v>12587.19</v>
      </c>
      <c r="O33" s="27">
        <f t="shared" si="4"/>
        <v>0</v>
      </c>
      <c r="P33" s="27">
        <f t="shared" si="5"/>
        <v>0</v>
      </c>
      <c r="Q33" s="25">
        <f t="shared" si="6"/>
        <v>12587.19</v>
      </c>
      <c r="R33" s="26">
        <f t="shared" si="7"/>
        <v>0</v>
      </c>
      <c r="S33" s="39" t="s">
        <v>152</v>
      </c>
    </row>
    <row r="34" spans="2:21" s="16" customFormat="1" ht="12.75" x14ac:dyDescent="0.2">
      <c r="B34" s="48"/>
      <c r="C34" s="48"/>
      <c r="D34" s="93"/>
      <c r="E34" s="33" t="s">
        <v>48</v>
      </c>
      <c r="F34" s="23" t="s">
        <v>29</v>
      </c>
      <c r="G34" s="25">
        <v>18</v>
      </c>
      <c r="H34" s="25">
        <v>1690.91</v>
      </c>
      <c r="I34" s="26">
        <f t="shared" si="0"/>
        <v>30436.38</v>
      </c>
      <c r="J34" s="27">
        <f>'1-ОС'!P34</f>
        <v>14</v>
      </c>
      <c r="K34" s="25">
        <f t="shared" si="1"/>
        <v>1690.91</v>
      </c>
      <c r="L34" s="27">
        <f t="shared" si="2"/>
        <v>23672.74</v>
      </c>
      <c r="M34" s="27"/>
      <c r="N34" s="25">
        <f t="shared" si="3"/>
        <v>1690.91</v>
      </c>
      <c r="O34" s="27">
        <f t="shared" si="4"/>
        <v>0</v>
      </c>
      <c r="P34" s="27">
        <f t="shared" si="5"/>
        <v>14</v>
      </c>
      <c r="Q34" s="25">
        <f t="shared" si="6"/>
        <v>1690.91</v>
      </c>
      <c r="R34" s="26">
        <f t="shared" si="7"/>
        <v>23672.74</v>
      </c>
      <c r="S34" s="39" t="s">
        <v>148</v>
      </c>
      <c r="T34" s="51" t="s">
        <v>169</v>
      </c>
      <c r="U34" s="52"/>
    </row>
    <row r="35" spans="2:21" s="16" customFormat="1" ht="12.75" x14ac:dyDescent="0.2">
      <c r="B35" s="48"/>
      <c r="C35" s="48"/>
      <c r="D35" s="93"/>
      <c r="E35" s="33" t="s">
        <v>49</v>
      </c>
      <c r="F35" s="23" t="s">
        <v>29</v>
      </c>
      <c r="G35" s="25">
        <v>16</v>
      </c>
      <c r="H35" s="25">
        <v>11034.13</v>
      </c>
      <c r="I35" s="26">
        <f t="shared" si="0"/>
        <v>176546.08</v>
      </c>
      <c r="J35" s="27">
        <f>'1-ОС'!P35</f>
        <v>16</v>
      </c>
      <c r="K35" s="25">
        <f t="shared" si="1"/>
        <v>11034.13</v>
      </c>
      <c r="L35" s="27">
        <f t="shared" si="2"/>
        <v>176546.08</v>
      </c>
      <c r="M35" s="27"/>
      <c r="N35" s="25">
        <f t="shared" si="3"/>
        <v>11034.13</v>
      </c>
      <c r="O35" s="27">
        <f t="shared" si="4"/>
        <v>0</v>
      </c>
      <c r="P35" s="27">
        <f t="shared" si="5"/>
        <v>16</v>
      </c>
      <c r="Q35" s="25">
        <f t="shared" si="6"/>
        <v>11034.13</v>
      </c>
      <c r="R35" s="26">
        <f t="shared" si="7"/>
        <v>176546.08</v>
      </c>
      <c r="S35" s="40" t="s">
        <v>153</v>
      </c>
      <c r="T35" s="51" t="s">
        <v>154</v>
      </c>
      <c r="U35" s="51" t="s">
        <v>168</v>
      </c>
    </row>
    <row r="36" spans="2:21" s="16" customFormat="1" ht="12.75" x14ac:dyDescent="0.2">
      <c r="B36" s="48"/>
      <c r="C36" s="48"/>
      <c r="D36" s="93"/>
      <c r="E36" s="33" t="s">
        <v>50</v>
      </c>
      <c r="F36" s="23" t="s">
        <v>29</v>
      </c>
      <c r="G36" s="25">
        <v>2</v>
      </c>
      <c r="H36" s="25">
        <v>16383.43</v>
      </c>
      <c r="I36" s="26">
        <f t="shared" si="0"/>
        <v>32766.86</v>
      </c>
      <c r="J36" s="27">
        <f>'1-ОС'!P36</f>
        <v>2</v>
      </c>
      <c r="K36" s="25">
        <f t="shared" si="1"/>
        <v>16383.43</v>
      </c>
      <c r="L36" s="27">
        <f t="shared" si="2"/>
        <v>32766.86</v>
      </c>
      <c r="M36" s="27"/>
      <c r="N36" s="25">
        <f t="shared" si="3"/>
        <v>16383.43</v>
      </c>
      <c r="O36" s="27">
        <f t="shared" si="4"/>
        <v>0</v>
      </c>
      <c r="P36" s="27">
        <f t="shared" si="5"/>
        <v>2</v>
      </c>
      <c r="Q36" s="25">
        <f t="shared" si="6"/>
        <v>16383.43</v>
      </c>
      <c r="R36" s="26">
        <f t="shared" si="7"/>
        <v>32766.86</v>
      </c>
      <c r="S36" s="39" t="s">
        <v>154</v>
      </c>
      <c r="T36" s="51" t="s">
        <v>154</v>
      </c>
    </row>
    <row r="37" spans="2:21" s="16" customFormat="1" ht="12.75" x14ac:dyDescent="0.2">
      <c r="B37" s="48"/>
      <c r="C37" s="48"/>
      <c r="D37" s="93"/>
      <c r="E37" s="33" t="s">
        <v>51</v>
      </c>
      <c r="F37" s="23" t="s">
        <v>29</v>
      </c>
      <c r="G37" s="25">
        <v>4</v>
      </c>
      <c r="H37" s="25">
        <v>5245.48</v>
      </c>
      <c r="I37" s="26">
        <f t="shared" si="0"/>
        <v>20981.919999999998</v>
      </c>
      <c r="J37" s="27">
        <f>'1-ОС'!P37</f>
        <v>1</v>
      </c>
      <c r="K37" s="25">
        <f t="shared" si="1"/>
        <v>5245.48</v>
      </c>
      <c r="L37" s="27">
        <f t="shared" si="2"/>
        <v>5245.48</v>
      </c>
      <c r="M37" s="27"/>
      <c r="N37" s="25">
        <f t="shared" si="3"/>
        <v>5245.48</v>
      </c>
      <c r="O37" s="27">
        <f t="shared" si="4"/>
        <v>0</v>
      </c>
      <c r="P37" s="27">
        <f t="shared" si="5"/>
        <v>1</v>
      </c>
      <c r="Q37" s="25">
        <f t="shared" si="6"/>
        <v>5245.48</v>
      </c>
      <c r="R37" s="26">
        <f t="shared" si="7"/>
        <v>5245.48</v>
      </c>
      <c r="S37" s="39" t="s">
        <v>155</v>
      </c>
      <c r="T37" s="51" t="s">
        <v>170</v>
      </c>
    </row>
    <row r="38" spans="2:21" s="16" customFormat="1" ht="25.5" x14ac:dyDescent="0.2">
      <c r="B38" s="48"/>
      <c r="C38" s="48"/>
      <c r="D38" s="93"/>
      <c r="E38" s="33" t="s">
        <v>52</v>
      </c>
      <c r="F38" s="23" t="s">
        <v>29</v>
      </c>
      <c r="G38" s="25">
        <v>12</v>
      </c>
      <c r="H38" s="25">
        <v>269.08</v>
      </c>
      <c r="I38" s="26">
        <f t="shared" si="0"/>
        <v>3228.96</v>
      </c>
      <c r="J38" s="27">
        <f>'1-ОС'!P38</f>
        <v>12</v>
      </c>
      <c r="K38" s="25">
        <f t="shared" si="1"/>
        <v>269.08</v>
      </c>
      <c r="L38" s="27">
        <f t="shared" si="2"/>
        <v>3228.96</v>
      </c>
      <c r="M38" s="27"/>
      <c r="N38" s="25">
        <f t="shared" si="3"/>
        <v>269.08</v>
      </c>
      <c r="O38" s="27">
        <f t="shared" si="4"/>
        <v>0</v>
      </c>
      <c r="P38" s="27">
        <f t="shared" si="5"/>
        <v>12</v>
      </c>
      <c r="Q38" s="25">
        <f t="shared" si="6"/>
        <v>269.08</v>
      </c>
      <c r="R38" s="26">
        <f t="shared" si="7"/>
        <v>3228.96</v>
      </c>
      <c r="S38" s="39" t="s">
        <v>155</v>
      </c>
      <c r="T38" s="51" t="s">
        <v>170</v>
      </c>
    </row>
    <row r="39" spans="2:21" s="16" customFormat="1" ht="12.75" x14ac:dyDescent="0.2">
      <c r="B39" s="48"/>
      <c r="C39" s="48"/>
      <c r="D39" s="93"/>
      <c r="E39" s="33" t="s">
        <v>53</v>
      </c>
      <c r="F39" s="23" t="s">
        <v>29</v>
      </c>
      <c r="G39" s="25">
        <v>1</v>
      </c>
      <c r="H39" s="25">
        <v>3395.95</v>
      </c>
      <c r="I39" s="26">
        <f t="shared" si="0"/>
        <v>3395.95</v>
      </c>
      <c r="J39" s="27">
        <f>'1-ОС'!P39</f>
        <v>1</v>
      </c>
      <c r="K39" s="25">
        <f t="shared" si="1"/>
        <v>3395.95</v>
      </c>
      <c r="L39" s="27">
        <f t="shared" si="2"/>
        <v>3395.95</v>
      </c>
      <c r="M39" s="27"/>
      <c r="N39" s="25">
        <f t="shared" si="3"/>
        <v>3395.95</v>
      </c>
      <c r="O39" s="27">
        <f t="shared" si="4"/>
        <v>0</v>
      </c>
      <c r="P39" s="27">
        <f t="shared" si="5"/>
        <v>1</v>
      </c>
      <c r="Q39" s="25">
        <f t="shared" si="6"/>
        <v>3395.95</v>
      </c>
      <c r="R39" s="26">
        <f t="shared" si="7"/>
        <v>3395.95</v>
      </c>
      <c r="S39" s="39" t="s">
        <v>155</v>
      </c>
      <c r="T39" s="51" t="s">
        <v>170</v>
      </c>
    </row>
    <row r="40" spans="2:21" s="16" customFormat="1" ht="12.75" x14ac:dyDescent="0.2">
      <c r="B40" s="48"/>
      <c r="C40" s="48"/>
      <c r="D40" s="93"/>
      <c r="E40" s="33" t="s">
        <v>54</v>
      </c>
      <c r="F40" s="23" t="s">
        <v>29</v>
      </c>
      <c r="G40" s="25">
        <v>4</v>
      </c>
      <c r="H40" s="25">
        <v>278.20999999999998</v>
      </c>
      <c r="I40" s="26">
        <f t="shared" si="0"/>
        <v>1112.8399999999999</v>
      </c>
      <c r="J40" s="27">
        <f>'1-ОС'!P40</f>
        <v>4</v>
      </c>
      <c r="K40" s="25">
        <f t="shared" si="1"/>
        <v>278.20999999999998</v>
      </c>
      <c r="L40" s="27">
        <f t="shared" si="2"/>
        <v>1112.8399999999999</v>
      </c>
      <c r="M40" s="27"/>
      <c r="N40" s="25">
        <f t="shared" si="3"/>
        <v>278.20999999999998</v>
      </c>
      <c r="O40" s="27">
        <f t="shared" si="4"/>
        <v>0</v>
      </c>
      <c r="P40" s="27">
        <f t="shared" si="5"/>
        <v>4</v>
      </c>
      <c r="Q40" s="25">
        <f t="shared" si="6"/>
        <v>278.20999999999998</v>
      </c>
      <c r="R40" s="26">
        <f t="shared" si="7"/>
        <v>1112.8399999999999</v>
      </c>
      <c r="S40" s="39"/>
      <c r="T40" s="51" t="s">
        <v>170</v>
      </c>
    </row>
    <row r="41" spans="2:21" s="16" customFormat="1" ht="12.75" x14ac:dyDescent="0.2">
      <c r="B41" s="48"/>
      <c r="C41" s="48"/>
      <c r="D41" s="93"/>
      <c r="E41" s="33" t="s">
        <v>55</v>
      </c>
      <c r="F41" s="23" t="s">
        <v>29</v>
      </c>
      <c r="G41" s="25">
        <v>4</v>
      </c>
      <c r="H41" s="25">
        <v>1224.1600000000001</v>
      </c>
      <c r="I41" s="26">
        <f t="shared" si="0"/>
        <v>4896.6400000000003</v>
      </c>
      <c r="J41" s="27">
        <f>'1-ОС'!P41</f>
        <v>4</v>
      </c>
      <c r="K41" s="25">
        <f t="shared" si="1"/>
        <v>1224.1600000000001</v>
      </c>
      <c r="L41" s="27">
        <f t="shared" si="2"/>
        <v>4896.6400000000003</v>
      </c>
      <c r="M41" s="27"/>
      <c r="N41" s="25">
        <f t="shared" si="3"/>
        <v>1224.1600000000001</v>
      </c>
      <c r="O41" s="27">
        <f t="shared" si="4"/>
        <v>0</v>
      </c>
      <c r="P41" s="27">
        <f t="shared" si="5"/>
        <v>4</v>
      </c>
      <c r="Q41" s="25">
        <f t="shared" si="6"/>
        <v>1224.1600000000001</v>
      </c>
      <c r="R41" s="26">
        <f t="shared" si="7"/>
        <v>4896.6400000000003</v>
      </c>
      <c r="S41" s="39" t="s">
        <v>155</v>
      </c>
      <c r="T41" s="51" t="s">
        <v>170</v>
      </c>
    </row>
    <row r="42" spans="2:21" s="16" customFormat="1" ht="12.75" x14ac:dyDescent="0.2">
      <c r="B42" s="48"/>
      <c r="C42" s="48"/>
      <c r="D42" s="93"/>
      <c r="E42" s="33" t="s">
        <v>56</v>
      </c>
      <c r="F42" s="23" t="s">
        <v>29</v>
      </c>
      <c r="G42" s="25">
        <v>4</v>
      </c>
      <c r="H42" s="25">
        <v>1224.1600000000001</v>
      </c>
      <c r="I42" s="26">
        <f t="shared" si="0"/>
        <v>4896.6400000000003</v>
      </c>
      <c r="J42" s="27">
        <f>'1-ОС'!P42</f>
        <v>4</v>
      </c>
      <c r="K42" s="25">
        <f t="shared" si="1"/>
        <v>1224.1600000000001</v>
      </c>
      <c r="L42" s="27">
        <f t="shared" si="2"/>
        <v>4896.6400000000003</v>
      </c>
      <c r="M42" s="27"/>
      <c r="N42" s="25">
        <f t="shared" si="3"/>
        <v>1224.1600000000001</v>
      </c>
      <c r="O42" s="27">
        <f t="shared" si="4"/>
        <v>0</v>
      </c>
      <c r="P42" s="27">
        <f t="shared" si="5"/>
        <v>4</v>
      </c>
      <c r="Q42" s="25">
        <f t="shared" si="6"/>
        <v>1224.1600000000001</v>
      </c>
      <c r="R42" s="26">
        <f t="shared" si="7"/>
        <v>4896.6400000000003</v>
      </c>
      <c r="S42" s="39" t="s">
        <v>155</v>
      </c>
      <c r="T42" s="51" t="s">
        <v>170</v>
      </c>
    </row>
    <row r="43" spans="2:21" s="16" customFormat="1" ht="12.75" x14ac:dyDescent="0.2">
      <c r="B43" s="48"/>
      <c r="C43" s="48"/>
      <c r="D43" s="93"/>
      <c r="E43" s="33" t="s">
        <v>57</v>
      </c>
      <c r="F43" s="23" t="s">
        <v>29</v>
      </c>
      <c r="G43" s="25">
        <v>4</v>
      </c>
      <c r="H43" s="25">
        <v>1224.1600000000001</v>
      </c>
      <c r="I43" s="26">
        <f t="shared" si="0"/>
        <v>4896.6400000000003</v>
      </c>
      <c r="J43" s="27">
        <f>'1-ОС'!P43</f>
        <v>4</v>
      </c>
      <c r="K43" s="25">
        <f t="shared" si="1"/>
        <v>1224.1600000000001</v>
      </c>
      <c r="L43" s="27">
        <f t="shared" si="2"/>
        <v>4896.6400000000003</v>
      </c>
      <c r="M43" s="27"/>
      <c r="N43" s="25">
        <f t="shared" si="3"/>
        <v>1224.1600000000001</v>
      </c>
      <c r="O43" s="27">
        <f t="shared" si="4"/>
        <v>0</v>
      </c>
      <c r="P43" s="27">
        <f t="shared" si="5"/>
        <v>4</v>
      </c>
      <c r="Q43" s="25">
        <f t="shared" si="6"/>
        <v>1224.1600000000001</v>
      </c>
      <c r="R43" s="26">
        <f t="shared" si="7"/>
        <v>4896.6400000000003</v>
      </c>
      <c r="S43" s="39" t="s">
        <v>155</v>
      </c>
      <c r="T43" s="51" t="s">
        <v>170</v>
      </c>
    </row>
    <row r="44" spans="2:21" s="16" customFormat="1" ht="25.5" x14ac:dyDescent="0.2">
      <c r="B44" s="48"/>
      <c r="C44" s="48"/>
      <c r="D44" s="93"/>
      <c r="E44" s="33" t="s">
        <v>58</v>
      </c>
      <c r="F44" s="23" t="s">
        <v>29</v>
      </c>
      <c r="G44" s="25">
        <v>4</v>
      </c>
      <c r="H44" s="25">
        <v>511.56</v>
      </c>
      <c r="I44" s="26">
        <f t="shared" si="0"/>
        <v>2046.24</v>
      </c>
      <c r="J44" s="27">
        <f>'1-ОС'!P44</f>
        <v>4</v>
      </c>
      <c r="K44" s="25">
        <f t="shared" si="1"/>
        <v>511.56</v>
      </c>
      <c r="L44" s="27">
        <f t="shared" si="2"/>
        <v>2046.24</v>
      </c>
      <c r="M44" s="27"/>
      <c r="N44" s="25">
        <f t="shared" si="3"/>
        <v>511.56</v>
      </c>
      <c r="O44" s="27">
        <f t="shared" si="4"/>
        <v>0</v>
      </c>
      <c r="P44" s="27">
        <f t="shared" si="5"/>
        <v>4</v>
      </c>
      <c r="Q44" s="25">
        <f t="shared" si="6"/>
        <v>511.56</v>
      </c>
      <c r="R44" s="26">
        <f t="shared" si="7"/>
        <v>2046.24</v>
      </c>
      <c r="S44" s="41"/>
      <c r="T44" s="51" t="s">
        <v>149</v>
      </c>
      <c r="U44" s="51" t="s">
        <v>168</v>
      </c>
    </row>
    <row r="45" spans="2:21" s="16" customFormat="1" ht="25.5" x14ac:dyDescent="0.2">
      <c r="B45" s="48"/>
      <c r="C45" s="48"/>
      <c r="D45" s="93"/>
      <c r="E45" s="33" t="s">
        <v>59</v>
      </c>
      <c r="F45" s="23" t="s">
        <v>29</v>
      </c>
      <c r="G45" s="25">
        <v>4</v>
      </c>
      <c r="H45" s="25">
        <v>4679.08</v>
      </c>
      <c r="I45" s="26">
        <f t="shared" si="0"/>
        <v>18716.32</v>
      </c>
      <c r="J45" s="27">
        <f>'1-ОС'!P45</f>
        <v>4</v>
      </c>
      <c r="K45" s="25">
        <f t="shared" si="1"/>
        <v>4679.08</v>
      </c>
      <c r="L45" s="27">
        <f t="shared" si="2"/>
        <v>18716.32</v>
      </c>
      <c r="M45" s="27"/>
      <c r="N45" s="25">
        <f t="shared" si="3"/>
        <v>4679.08</v>
      </c>
      <c r="O45" s="27">
        <f t="shared" si="4"/>
        <v>0</v>
      </c>
      <c r="P45" s="27">
        <f t="shared" si="5"/>
        <v>4</v>
      </c>
      <c r="Q45" s="25">
        <f t="shared" si="6"/>
        <v>4679.08</v>
      </c>
      <c r="R45" s="26">
        <f t="shared" si="7"/>
        <v>18716.32</v>
      </c>
      <c r="S45" s="39" t="s">
        <v>156</v>
      </c>
      <c r="T45" s="51" t="s">
        <v>157</v>
      </c>
    </row>
    <row r="46" spans="2:21" s="16" customFormat="1" ht="25.5" x14ac:dyDescent="0.2">
      <c r="B46" s="48"/>
      <c r="C46" s="48"/>
      <c r="D46" s="93"/>
      <c r="E46" s="33" t="s">
        <v>60</v>
      </c>
      <c r="F46" s="23" t="s">
        <v>29</v>
      </c>
      <c r="G46" s="25">
        <v>1</v>
      </c>
      <c r="H46" s="25">
        <v>4707.88</v>
      </c>
      <c r="I46" s="26">
        <f t="shared" si="0"/>
        <v>4707.88</v>
      </c>
      <c r="J46" s="27">
        <f>'1-ОС'!P46</f>
        <v>0</v>
      </c>
      <c r="K46" s="25">
        <v>4707.88</v>
      </c>
      <c r="L46" s="27">
        <f t="shared" si="2"/>
        <v>0</v>
      </c>
      <c r="M46" s="27"/>
      <c r="N46" s="25">
        <v>4707.88</v>
      </c>
      <c r="O46" s="27">
        <f t="shared" si="4"/>
        <v>0</v>
      </c>
      <c r="P46" s="27">
        <f t="shared" si="5"/>
        <v>0</v>
      </c>
      <c r="Q46" s="25">
        <f t="shared" si="6"/>
        <v>4707.88</v>
      </c>
      <c r="R46" s="26">
        <f t="shared" si="7"/>
        <v>0</v>
      </c>
      <c r="S46" s="39" t="s">
        <v>157</v>
      </c>
    </row>
    <row r="47" spans="2:21" s="16" customFormat="1" ht="12.75" x14ac:dyDescent="0.2">
      <c r="B47" s="48"/>
      <c r="C47" s="48"/>
      <c r="D47" s="93"/>
      <c r="E47" s="33" t="s">
        <v>61</v>
      </c>
      <c r="F47" s="23" t="s">
        <v>29</v>
      </c>
      <c r="G47" s="25">
        <v>3</v>
      </c>
      <c r="H47" s="25">
        <v>35014.230000000003</v>
      </c>
      <c r="I47" s="26">
        <f t="shared" si="0"/>
        <v>105042.69</v>
      </c>
      <c r="J47" s="27">
        <f>'1-ОС'!P47</f>
        <v>3</v>
      </c>
      <c r="K47" s="25">
        <f t="shared" si="1"/>
        <v>35014.230000000003</v>
      </c>
      <c r="L47" s="27">
        <f t="shared" si="2"/>
        <v>105042.69</v>
      </c>
      <c r="M47" s="27"/>
      <c r="N47" s="25">
        <f t="shared" si="3"/>
        <v>35014.230000000003</v>
      </c>
      <c r="O47" s="27">
        <f t="shared" si="4"/>
        <v>0</v>
      </c>
      <c r="P47" s="27">
        <f t="shared" si="5"/>
        <v>3</v>
      </c>
      <c r="Q47" s="25">
        <f t="shared" si="6"/>
        <v>35014.230000000003</v>
      </c>
      <c r="R47" s="26">
        <f t="shared" si="7"/>
        <v>105042.69</v>
      </c>
      <c r="S47" s="39" t="s">
        <v>150</v>
      </c>
      <c r="T47" s="51" t="s">
        <v>157</v>
      </c>
    </row>
    <row r="48" spans="2:21" s="16" customFormat="1" ht="25.5" x14ac:dyDescent="0.2">
      <c r="B48" s="48"/>
      <c r="C48" s="48"/>
      <c r="D48" s="93"/>
      <c r="E48" s="33" t="s">
        <v>62</v>
      </c>
      <c r="F48" s="23" t="s">
        <v>29</v>
      </c>
      <c r="G48" s="25">
        <v>16</v>
      </c>
      <c r="H48" s="25">
        <v>1759.02</v>
      </c>
      <c r="I48" s="26">
        <f t="shared" si="0"/>
        <v>28144.32</v>
      </c>
      <c r="J48" s="27">
        <f>'1-ОС'!P48</f>
        <v>0</v>
      </c>
      <c r="K48" s="25">
        <f t="shared" si="1"/>
        <v>1759.02</v>
      </c>
      <c r="L48" s="27">
        <f t="shared" si="2"/>
        <v>0</v>
      </c>
      <c r="M48" s="27"/>
      <c r="N48" s="25">
        <f t="shared" si="3"/>
        <v>1759.02</v>
      </c>
      <c r="O48" s="27">
        <f t="shared" si="4"/>
        <v>0</v>
      </c>
      <c r="P48" s="27">
        <f t="shared" si="5"/>
        <v>0</v>
      </c>
      <c r="Q48" s="25">
        <f t="shared" si="6"/>
        <v>1759.02</v>
      </c>
      <c r="R48" s="26">
        <f t="shared" si="7"/>
        <v>0</v>
      </c>
      <c r="S48" s="39" t="s">
        <v>157</v>
      </c>
    </row>
    <row r="49" spans="2:21" s="16" customFormat="1" ht="12.75" x14ac:dyDescent="0.2">
      <c r="B49" s="48"/>
      <c r="C49" s="48"/>
      <c r="D49" s="93"/>
      <c r="E49" s="33" t="s">
        <v>63</v>
      </c>
      <c r="F49" s="23" t="s">
        <v>29</v>
      </c>
      <c r="G49" s="25">
        <v>1</v>
      </c>
      <c r="H49" s="25">
        <v>5009.62</v>
      </c>
      <c r="I49" s="26">
        <f t="shared" si="0"/>
        <v>5009.62</v>
      </c>
      <c r="J49" s="27">
        <f>'1-ОС'!P49</f>
        <v>1</v>
      </c>
      <c r="K49" s="25">
        <f t="shared" si="1"/>
        <v>5009.62</v>
      </c>
      <c r="L49" s="27">
        <f t="shared" si="2"/>
        <v>5009.62</v>
      </c>
      <c r="M49" s="27"/>
      <c r="N49" s="25">
        <f t="shared" si="3"/>
        <v>5009.62</v>
      </c>
      <c r="O49" s="27">
        <f t="shared" si="4"/>
        <v>0</v>
      </c>
      <c r="P49" s="27">
        <f t="shared" si="5"/>
        <v>1</v>
      </c>
      <c r="Q49" s="25">
        <f t="shared" si="6"/>
        <v>5009.62</v>
      </c>
      <c r="R49" s="26">
        <f t="shared" si="7"/>
        <v>5009.62</v>
      </c>
      <c r="S49" s="39" t="s">
        <v>154</v>
      </c>
      <c r="T49" s="51" t="s">
        <v>154</v>
      </c>
    </row>
    <row r="50" spans="2:21" s="16" customFormat="1" ht="12.75" x14ac:dyDescent="0.2">
      <c r="B50" s="48"/>
      <c r="C50" s="48"/>
      <c r="D50" s="93"/>
      <c r="E50" s="33" t="s">
        <v>64</v>
      </c>
      <c r="F50" s="23" t="s">
        <v>29</v>
      </c>
      <c r="G50" s="25">
        <v>1</v>
      </c>
      <c r="H50" s="25">
        <v>3395.93</v>
      </c>
      <c r="I50" s="26">
        <f t="shared" si="0"/>
        <v>3395.93</v>
      </c>
      <c r="J50" s="27">
        <f>'1-ОС'!P50</f>
        <v>1</v>
      </c>
      <c r="K50" s="25">
        <f t="shared" si="1"/>
        <v>3395.93</v>
      </c>
      <c r="L50" s="27">
        <f t="shared" si="2"/>
        <v>3395.93</v>
      </c>
      <c r="M50" s="27"/>
      <c r="N50" s="25">
        <f t="shared" si="3"/>
        <v>3395.93</v>
      </c>
      <c r="O50" s="27">
        <f t="shared" si="4"/>
        <v>0</v>
      </c>
      <c r="P50" s="27">
        <f t="shared" si="5"/>
        <v>1</v>
      </c>
      <c r="Q50" s="25">
        <f t="shared" si="6"/>
        <v>3395.93</v>
      </c>
      <c r="R50" s="26">
        <f t="shared" si="7"/>
        <v>3395.93</v>
      </c>
      <c r="S50" s="39" t="s">
        <v>154</v>
      </c>
      <c r="T50" s="51" t="s">
        <v>154</v>
      </c>
    </row>
    <row r="51" spans="2:21" s="16" customFormat="1" ht="12.75" x14ac:dyDescent="0.2">
      <c r="B51" s="48"/>
      <c r="C51" s="48"/>
      <c r="D51" s="93"/>
      <c r="E51" s="33" t="s">
        <v>65</v>
      </c>
      <c r="F51" s="23" t="s">
        <v>29</v>
      </c>
      <c r="G51" s="25">
        <v>204</v>
      </c>
      <c r="H51" s="25">
        <v>314.76</v>
      </c>
      <c r="I51" s="26">
        <f t="shared" si="0"/>
        <v>64211.040000000001</v>
      </c>
      <c r="J51" s="27">
        <f>'1-ОС'!P51</f>
        <v>204</v>
      </c>
      <c r="K51" s="25">
        <f t="shared" si="1"/>
        <v>314.76</v>
      </c>
      <c r="L51" s="27">
        <f t="shared" si="2"/>
        <v>64211.040000000001</v>
      </c>
      <c r="M51" s="27"/>
      <c r="N51" s="25">
        <f t="shared" si="3"/>
        <v>314.76</v>
      </c>
      <c r="O51" s="27">
        <f t="shared" si="4"/>
        <v>0</v>
      </c>
      <c r="P51" s="27">
        <f t="shared" si="5"/>
        <v>204</v>
      </c>
      <c r="Q51" s="25">
        <f t="shared" si="6"/>
        <v>314.76</v>
      </c>
      <c r="R51" s="26">
        <f t="shared" si="7"/>
        <v>64211.040000000001</v>
      </c>
      <c r="S51" s="39" t="s">
        <v>154</v>
      </c>
      <c r="T51" s="51" t="s">
        <v>154</v>
      </c>
    </row>
    <row r="52" spans="2:21" s="16" customFormat="1" ht="12.75" x14ac:dyDescent="0.2">
      <c r="B52" s="48"/>
      <c r="C52" s="48"/>
      <c r="D52" s="93"/>
      <c r="E52" s="33" t="s">
        <v>66</v>
      </c>
      <c r="F52" s="23" t="s">
        <v>29</v>
      </c>
      <c r="G52" s="25">
        <v>175</v>
      </c>
      <c r="H52" s="25">
        <v>637</v>
      </c>
      <c r="I52" s="26">
        <f t="shared" si="0"/>
        <v>111475</v>
      </c>
      <c r="J52" s="27">
        <f>'1-ОС'!P52</f>
        <v>175</v>
      </c>
      <c r="K52" s="25">
        <f t="shared" si="1"/>
        <v>637</v>
      </c>
      <c r="L52" s="27">
        <f t="shared" si="2"/>
        <v>111475</v>
      </c>
      <c r="M52" s="27"/>
      <c r="N52" s="25">
        <f t="shared" si="3"/>
        <v>637</v>
      </c>
      <c r="O52" s="27">
        <f t="shared" si="4"/>
        <v>0</v>
      </c>
      <c r="P52" s="27">
        <f t="shared" si="5"/>
        <v>175</v>
      </c>
      <c r="Q52" s="25">
        <f t="shared" si="6"/>
        <v>637</v>
      </c>
      <c r="R52" s="26">
        <f t="shared" si="7"/>
        <v>111475</v>
      </c>
      <c r="S52" s="39" t="s">
        <v>154</v>
      </c>
      <c r="T52" s="51" t="s">
        <v>154</v>
      </c>
    </row>
    <row r="53" spans="2:21" s="16" customFormat="1" ht="12.75" x14ac:dyDescent="0.2">
      <c r="B53" s="48"/>
      <c r="C53" s="48"/>
      <c r="D53" s="93"/>
      <c r="E53" s="33" t="s">
        <v>67</v>
      </c>
      <c r="F53" s="23" t="s">
        <v>29</v>
      </c>
      <c r="G53" s="25" t="s">
        <v>96</v>
      </c>
      <c r="H53" s="25">
        <v>27519.73</v>
      </c>
      <c r="I53" s="26">
        <f t="shared" si="0"/>
        <v>55039.46</v>
      </c>
      <c r="J53" s="27">
        <f>'1-ОС'!P53</f>
        <v>2</v>
      </c>
      <c r="K53" s="25">
        <f t="shared" si="1"/>
        <v>27519.73</v>
      </c>
      <c r="L53" s="27">
        <f t="shared" si="2"/>
        <v>55039.46</v>
      </c>
      <c r="M53" s="27"/>
      <c r="N53" s="25">
        <f t="shared" si="3"/>
        <v>27519.73</v>
      </c>
      <c r="O53" s="27">
        <f t="shared" si="4"/>
        <v>0</v>
      </c>
      <c r="P53" s="27">
        <f t="shared" si="5"/>
        <v>2</v>
      </c>
      <c r="Q53" s="25">
        <f t="shared" si="6"/>
        <v>27519.73</v>
      </c>
      <c r="R53" s="26">
        <f t="shared" si="7"/>
        <v>55039.46</v>
      </c>
      <c r="S53" s="39" t="s">
        <v>154</v>
      </c>
      <c r="T53" s="51" t="s">
        <v>154</v>
      </c>
    </row>
    <row r="54" spans="2:21" s="16" customFormat="1" ht="12.75" x14ac:dyDescent="0.2">
      <c r="B54" s="48"/>
      <c r="C54" s="48"/>
      <c r="D54" s="93"/>
      <c r="E54" s="33" t="s">
        <v>68</v>
      </c>
      <c r="F54" s="23" t="s">
        <v>29</v>
      </c>
      <c r="G54" s="25">
        <v>5</v>
      </c>
      <c r="H54" s="25">
        <v>62088.81</v>
      </c>
      <c r="I54" s="26">
        <f t="shared" si="0"/>
        <v>310444.05</v>
      </c>
      <c r="J54" s="27">
        <f>'1-ОС'!P54</f>
        <v>0</v>
      </c>
      <c r="K54" s="25">
        <f t="shared" si="1"/>
        <v>62088.81</v>
      </c>
      <c r="L54" s="27">
        <f t="shared" si="2"/>
        <v>0</v>
      </c>
      <c r="M54" s="44"/>
      <c r="N54" s="25">
        <f t="shared" si="3"/>
        <v>62088.81</v>
      </c>
      <c r="O54" s="27">
        <f t="shared" si="4"/>
        <v>0</v>
      </c>
      <c r="P54" s="27">
        <f t="shared" si="5"/>
        <v>0</v>
      </c>
      <c r="Q54" s="25">
        <f t="shared" si="6"/>
        <v>62088.81</v>
      </c>
      <c r="R54" s="26">
        <f t="shared" si="7"/>
        <v>0</v>
      </c>
      <c r="S54" s="39" t="s">
        <v>151</v>
      </c>
    </row>
    <row r="55" spans="2:21" s="16" customFormat="1" ht="25.5" x14ac:dyDescent="0.2">
      <c r="B55" s="48"/>
      <c r="C55" s="48"/>
      <c r="D55" s="93"/>
      <c r="E55" s="33" t="s">
        <v>69</v>
      </c>
      <c r="F55" s="23" t="s">
        <v>29</v>
      </c>
      <c r="G55" s="25">
        <v>1</v>
      </c>
      <c r="H55" s="25">
        <v>18198.09</v>
      </c>
      <c r="I55" s="26">
        <f t="shared" si="0"/>
        <v>18198.09</v>
      </c>
      <c r="J55" s="27">
        <f>'1-ОС'!P55</f>
        <v>0</v>
      </c>
      <c r="K55" s="25">
        <f t="shared" si="1"/>
        <v>18198.09</v>
      </c>
      <c r="L55" s="27">
        <f t="shared" si="2"/>
        <v>0</v>
      </c>
      <c r="M55" s="44"/>
      <c r="N55" s="25">
        <f t="shared" si="3"/>
        <v>18198.09</v>
      </c>
      <c r="O55" s="27">
        <f t="shared" si="4"/>
        <v>0</v>
      </c>
      <c r="P55" s="27">
        <f t="shared" si="5"/>
        <v>0</v>
      </c>
      <c r="Q55" s="25">
        <f t="shared" si="6"/>
        <v>18198.09</v>
      </c>
      <c r="R55" s="26">
        <f t="shared" si="7"/>
        <v>0</v>
      </c>
      <c r="S55" s="39" t="s">
        <v>151</v>
      </c>
    </row>
    <row r="56" spans="2:21" s="16" customFormat="1" ht="12.75" x14ac:dyDescent="0.2">
      <c r="B56" s="48"/>
      <c r="C56" s="48"/>
      <c r="D56" s="93"/>
      <c r="E56" s="33" t="s">
        <v>70</v>
      </c>
      <c r="F56" s="23" t="s">
        <v>29</v>
      </c>
      <c r="G56" s="25">
        <v>1</v>
      </c>
      <c r="H56" s="25">
        <v>18198.09</v>
      </c>
      <c r="I56" s="26">
        <f t="shared" si="0"/>
        <v>18198.09</v>
      </c>
      <c r="J56" s="27">
        <f>'1-ОС'!P56</f>
        <v>0</v>
      </c>
      <c r="K56" s="25">
        <f t="shared" si="1"/>
        <v>18198.09</v>
      </c>
      <c r="L56" s="27">
        <f t="shared" si="2"/>
        <v>0</v>
      </c>
      <c r="M56" s="44"/>
      <c r="N56" s="25">
        <f t="shared" si="3"/>
        <v>18198.09</v>
      </c>
      <c r="O56" s="27">
        <f t="shared" si="4"/>
        <v>0</v>
      </c>
      <c r="P56" s="27">
        <f t="shared" si="5"/>
        <v>0</v>
      </c>
      <c r="Q56" s="25">
        <f t="shared" si="6"/>
        <v>18198.09</v>
      </c>
      <c r="R56" s="26">
        <f t="shared" si="7"/>
        <v>0</v>
      </c>
      <c r="S56" s="39" t="s">
        <v>151</v>
      </c>
    </row>
    <row r="57" spans="2:21" s="16" customFormat="1" ht="12.75" x14ac:dyDescent="0.2">
      <c r="B57" s="48"/>
      <c r="C57" s="48"/>
      <c r="D57" s="93"/>
      <c r="E57" s="33" t="s">
        <v>71</v>
      </c>
      <c r="F57" s="23" t="s">
        <v>29</v>
      </c>
      <c r="G57" s="25">
        <v>2</v>
      </c>
      <c r="H57" s="25">
        <v>16057.04</v>
      </c>
      <c r="I57" s="26">
        <f t="shared" si="0"/>
        <v>32114.080000000002</v>
      </c>
      <c r="J57" s="27">
        <f>'1-ОС'!P57</f>
        <v>0</v>
      </c>
      <c r="K57" s="25">
        <f t="shared" si="1"/>
        <v>16057.04</v>
      </c>
      <c r="L57" s="27">
        <f t="shared" si="2"/>
        <v>0</v>
      </c>
      <c r="M57" s="44"/>
      <c r="N57" s="25">
        <f t="shared" si="3"/>
        <v>16057.04</v>
      </c>
      <c r="O57" s="27">
        <f t="shared" si="4"/>
        <v>0</v>
      </c>
      <c r="P57" s="27">
        <f t="shared" si="5"/>
        <v>0</v>
      </c>
      <c r="Q57" s="25">
        <f t="shared" si="6"/>
        <v>16057.04</v>
      </c>
      <c r="R57" s="26">
        <f t="shared" si="7"/>
        <v>0</v>
      </c>
      <c r="S57" s="39" t="s">
        <v>151</v>
      </c>
    </row>
    <row r="58" spans="2:21" s="16" customFormat="1" ht="12.75" x14ac:dyDescent="0.2">
      <c r="B58" s="48"/>
      <c r="C58" s="48"/>
      <c r="D58" s="93"/>
      <c r="E58" s="33" t="s">
        <v>72</v>
      </c>
      <c r="F58" s="23" t="s">
        <v>29</v>
      </c>
      <c r="G58" s="25">
        <v>1</v>
      </c>
      <c r="H58" s="25">
        <v>8614.86</v>
      </c>
      <c r="I58" s="26">
        <f t="shared" si="0"/>
        <v>8614.86</v>
      </c>
      <c r="J58" s="27">
        <f>'1-ОС'!P58</f>
        <v>0</v>
      </c>
      <c r="K58" s="25">
        <f t="shared" si="1"/>
        <v>8614.86</v>
      </c>
      <c r="L58" s="27">
        <f t="shared" si="2"/>
        <v>0</v>
      </c>
      <c r="M58" s="44"/>
      <c r="N58" s="25">
        <f t="shared" si="3"/>
        <v>8614.86</v>
      </c>
      <c r="O58" s="27">
        <f t="shared" si="4"/>
        <v>0</v>
      </c>
      <c r="P58" s="27">
        <f t="shared" si="5"/>
        <v>0</v>
      </c>
      <c r="Q58" s="25">
        <f t="shared" si="6"/>
        <v>8614.86</v>
      </c>
      <c r="R58" s="26">
        <f t="shared" si="7"/>
        <v>0</v>
      </c>
      <c r="S58" s="39" t="s">
        <v>151</v>
      </c>
    </row>
    <row r="59" spans="2:21" s="16" customFormat="1" ht="12.75" x14ac:dyDescent="0.2">
      <c r="B59" s="48"/>
      <c r="C59" s="48"/>
      <c r="D59" s="93"/>
      <c r="E59" s="33" t="s">
        <v>73</v>
      </c>
      <c r="F59" s="23" t="s">
        <v>29</v>
      </c>
      <c r="G59" s="25">
        <v>1</v>
      </c>
      <c r="H59" s="25">
        <v>10143.82</v>
      </c>
      <c r="I59" s="26">
        <f t="shared" si="0"/>
        <v>10143.82</v>
      </c>
      <c r="J59" s="27">
        <f>'1-ОС'!P59</f>
        <v>0</v>
      </c>
      <c r="K59" s="25">
        <f t="shared" si="1"/>
        <v>10143.82</v>
      </c>
      <c r="L59" s="27">
        <f t="shared" si="2"/>
        <v>0</v>
      </c>
      <c r="M59" s="44"/>
      <c r="N59" s="25">
        <f t="shared" si="3"/>
        <v>10143.82</v>
      </c>
      <c r="O59" s="27">
        <f t="shared" si="4"/>
        <v>0</v>
      </c>
      <c r="P59" s="27">
        <f t="shared" si="5"/>
        <v>0</v>
      </c>
      <c r="Q59" s="25">
        <f t="shared" si="6"/>
        <v>10143.82</v>
      </c>
      <c r="R59" s="26">
        <f t="shared" si="7"/>
        <v>0</v>
      </c>
      <c r="S59" s="39" t="s">
        <v>151</v>
      </c>
    </row>
    <row r="60" spans="2:21" s="16" customFormat="1" ht="12.75" x14ac:dyDescent="0.2">
      <c r="B60" s="48"/>
      <c r="C60" s="48"/>
      <c r="D60" s="93"/>
      <c r="E60" s="33" t="s">
        <v>74</v>
      </c>
      <c r="F60" s="23" t="s">
        <v>29</v>
      </c>
      <c r="G60" s="25">
        <v>1</v>
      </c>
      <c r="H60" s="25">
        <v>8512.7000000000007</v>
      </c>
      <c r="I60" s="26">
        <f t="shared" si="0"/>
        <v>8512.7000000000007</v>
      </c>
      <c r="J60" s="27">
        <f>'1-ОС'!P60</f>
        <v>0</v>
      </c>
      <c r="K60" s="25">
        <f t="shared" si="1"/>
        <v>8512.7000000000007</v>
      </c>
      <c r="L60" s="27">
        <f t="shared" si="2"/>
        <v>0</v>
      </c>
      <c r="M60" s="44"/>
      <c r="N60" s="25">
        <f t="shared" si="3"/>
        <v>8512.7000000000007</v>
      </c>
      <c r="O60" s="27">
        <f t="shared" si="4"/>
        <v>0</v>
      </c>
      <c r="P60" s="27">
        <f t="shared" si="5"/>
        <v>0</v>
      </c>
      <c r="Q60" s="25">
        <f t="shared" si="6"/>
        <v>8512.7000000000007</v>
      </c>
      <c r="R60" s="26">
        <f t="shared" si="7"/>
        <v>0</v>
      </c>
      <c r="S60" s="39" t="s">
        <v>151</v>
      </c>
    </row>
    <row r="61" spans="2:21" s="16" customFormat="1" ht="25.5" x14ac:dyDescent="0.2">
      <c r="B61" s="48"/>
      <c r="C61" s="48"/>
      <c r="D61" s="93"/>
      <c r="E61" s="33" t="s">
        <v>75</v>
      </c>
      <c r="F61" s="23" t="s">
        <v>29</v>
      </c>
      <c r="G61" s="25">
        <v>2</v>
      </c>
      <c r="H61" s="25">
        <v>2802.96</v>
      </c>
      <c r="I61" s="26">
        <f t="shared" si="0"/>
        <v>5605.92</v>
      </c>
      <c r="J61" s="27">
        <f>'1-ОС'!P61</f>
        <v>1</v>
      </c>
      <c r="K61" s="25">
        <f t="shared" si="1"/>
        <v>2802.96</v>
      </c>
      <c r="L61" s="27">
        <f t="shared" si="2"/>
        <v>2802.96</v>
      </c>
      <c r="M61" s="27"/>
      <c r="N61" s="25">
        <f t="shared" si="3"/>
        <v>2802.96</v>
      </c>
      <c r="O61" s="27">
        <f t="shared" si="4"/>
        <v>0</v>
      </c>
      <c r="P61" s="27">
        <f t="shared" si="5"/>
        <v>1</v>
      </c>
      <c r="Q61" s="25">
        <f t="shared" si="6"/>
        <v>2802.96</v>
      </c>
      <c r="R61" s="26">
        <f t="shared" si="7"/>
        <v>2802.96</v>
      </c>
      <c r="S61" s="39" t="s">
        <v>151</v>
      </c>
      <c r="T61" s="51" t="s">
        <v>151</v>
      </c>
    </row>
    <row r="62" spans="2:21" s="16" customFormat="1" ht="25.5" x14ac:dyDescent="0.2">
      <c r="B62" s="48"/>
      <c r="C62" s="48"/>
      <c r="D62" s="93"/>
      <c r="E62" s="33" t="s">
        <v>76</v>
      </c>
      <c r="F62" s="23" t="s">
        <v>29</v>
      </c>
      <c r="G62" s="25">
        <v>7</v>
      </c>
      <c r="H62" s="25">
        <v>3248.93</v>
      </c>
      <c r="I62" s="26">
        <f t="shared" si="0"/>
        <v>22742.51</v>
      </c>
      <c r="J62" s="27">
        <f>'1-ОС'!P62</f>
        <v>5</v>
      </c>
      <c r="K62" s="25">
        <f t="shared" si="1"/>
        <v>3248.93</v>
      </c>
      <c r="L62" s="27">
        <f t="shared" si="2"/>
        <v>16244.65</v>
      </c>
      <c r="M62" s="27"/>
      <c r="N62" s="25">
        <f t="shared" si="3"/>
        <v>3248.93</v>
      </c>
      <c r="O62" s="27">
        <f t="shared" si="4"/>
        <v>0</v>
      </c>
      <c r="P62" s="27">
        <f t="shared" si="5"/>
        <v>5</v>
      </c>
      <c r="Q62" s="25">
        <f t="shared" si="6"/>
        <v>3248.93</v>
      </c>
      <c r="R62" s="26">
        <f t="shared" si="7"/>
        <v>16244.65</v>
      </c>
      <c r="S62" s="39" t="s">
        <v>151</v>
      </c>
      <c r="T62" s="51" t="s">
        <v>171</v>
      </c>
      <c r="U62" s="16" t="s">
        <v>172</v>
      </c>
    </row>
    <row r="63" spans="2:21" s="16" customFormat="1" ht="25.5" x14ac:dyDescent="0.2">
      <c r="B63" s="48"/>
      <c r="C63" s="48"/>
      <c r="D63" s="93"/>
      <c r="E63" s="33" t="s">
        <v>77</v>
      </c>
      <c r="F63" s="23" t="s">
        <v>29</v>
      </c>
      <c r="G63" s="25">
        <v>1</v>
      </c>
      <c r="H63" s="25">
        <v>23856.35</v>
      </c>
      <c r="I63" s="26">
        <f t="shared" si="0"/>
        <v>23856.35</v>
      </c>
      <c r="J63" s="27">
        <f>'1-ОС'!P63</f>
        <v>0</v>
      </c>
      <c r="K63" s="25">
        <f t="shared" si="1"/>
        <v>23856.35</v>
      </c>
      <c r="L63" s="27">
        <f t="shared" si="2"/>
        <v>0</v>
      </c>
      <c r="M63" s="27"/>
      <c r="N63" s="25">
        <f t="shared" si="3"/>
        <v>23856.35</v>
      </c>
      <c r="O63" s="27">
        <f t="shared" si="4"/>
        <v>0</v>
      </c>
      <c r="P63" s="27">
        <f t="shared" si="5"/>
        <v>0</v>
      </c>
      <c r="Q63" s="25">
        <f t="shared" si="6"/>
        <v>23856.35</v>
      </c>
      <c r="R63" s="26">
        <f t="shared" si="7"/>
        <v>0</v>
      </c>
      <c r="S63" s="39" t="s">
        <v>151</v>
      </c>
    </row>
    <row r="64" spans="2:21" s="16" customFormat="1" ht="12.75" x14ac:dyDescent="0.2">
      <c r="B64" s="48"/>
      <c r="C64" s="48"/>
      <c r="D64" s="93"/>
      <c r="E64" s="33" t="s">
        <v>78</v>
      </c>
      <c r="F64" s="23" t="s">
        <v>29</v>
      </c>
      <c r="G64" s="25">
        <v>1</v>
      </c>
      <c r="H64" s="25">
        <v>2009.82</v>
      </c>
      <c r="I64" s="26">
        <f t="shared" si="0"/>
        <v>2009.82</v>
      </c>
      <c r="J64" s="27">
        <f>'1-ОС'!P64</f>
        <v>0</v>
      </c>
      <c r="K64" s="25">
        <f t="shared" si="1"/>
        <v>2009.82</v>
      </c>
      <c r="L64" s="27">
        <f t="shared" si="2"/>
        <v>0</v>
      </c>
      <c r="M64" s="27"/>
      <c r="N64" s="25">
        <f t="shared" si="3"/>
        <v>2009.82</v>
      </c>
      <c r="O64" s="27">
        <f t="shared" si="4"/>
        <v>0</v>
      </c>
      <c r="P64" s="27">
        <f t="shared" si="5"/>
        <v>0</v>
      </c>
      <c r="Q64" s="25">
        <f t="shared" si="6"/>
        <v>2009.82</v>
      </c>
      <c r="R64" s="26">
        <f t="shared" si="7"/>
        <v>0</v>
      </c>
      <c r="S64" s="39" t="s">
        <v>151</v>
      </c>
    </row>
    <row r="65" spans="2:20" s="16" customFormat="1" ht="12.75" x14ac:dyDescent="0.2">
      <c r="B65" s="48"/>
      <c r="C65" s="48"/>
      <c r="D65" s="93"/>
      <c r="E65" s="33" t="s">
        <v>79</v>
      </c>
      <c r="F65" s="23" t="s">
        <v>29</v>
      </c>
      <c r="G65" s="25">
        <v>1</v>
      </c>
      <c r="H65" s="25">
        <v>10500.93</v>
      </c>
      <c r="I65" s="26">
        <f t="shared" si="0"/>
        <v>10500.93</v>
      </c>
      <c r="J65" s="27">
        <f>'1-ОС'!P65</f>
        <v>0</v>
      </c>
      <c r="K65" s="25">
        <f t="shared" si="1"/>
        <v>10500.93</v>
      </c>
      <c r="L65" s="27">
        <f t="shared" si="2"/>
        <v>0</v>
      </c>
      <c r="M65" s="27"/>
      <c r="N65" s="25">
        <f t="shared" si="3"/>
        <v>10500.93</v>
      </c>
      <c r="O65" s="27">
        <f t="shared" si="4"/>
        <v>0</v>
      </c>
      <c r="P65" s="27">
        <f t="shared" si="5"/>
        <v>0</v>
      </c>
      <c r="Q65" s="25">
        <f t="shared" si="6"/>
        <v>10500.93</v>
      </c>
      <c r="R65" s="26">
        <f t="shared" si="7"/>
        <v>0</v>
      </c>
      <c r="S65" s="39" t="s">
        <v>151</v>
      </c>
    </row>
    <row r="66" spans="2:20" s="16" customFormat="1" ht="12.75" x14ac:dyDescent="0.2">
      <c r="B66" s="48"/>
      <c r="C66" s="48"/>
      <c r="D66" s="93"/>
      <c r="E66" s="33" t="s">
        <v>80</v>
      </c>
      <c r="F66" s="23" t="s">
        <v>29</v>
      </c>
      <c r="G66" s="25">
        <v>4</v>
      </c>
      <c r="H66" s="25">
        <v>4914.12</v>
      </c>
      <c r="I66" s="26">
        <f t="shared" si="0"/>
        <v>19656.48</v>
      </c>
      <c r="J66" s="27">
        <f>'1-ОС'!P66</f>
        <v>0</v>
      </c>
      <c r="K66" s="25">
        <f t="shared" si="1"/>
        <v>4914.12</v>
      </c>
      <c r="L66" s="27">
        <f t="shared" si="2"/>
        <v>0</v>
      </c>
      <c r="M66" s="27"/>
      <c r="N66" s="25">
        <f t="shared" si="3"/>
        <v>4914.12</v>
      </c>
      <c r="O66" s="27">
        <f t="shared" si="4"/>
        <v>0</v>
      </c>
      <c r="P66" s="27">
        <f t="shared" si="5"/>
        <v>0</v>
      </c>
      <c r="Q66" s="25">
        <f t="shared" si="6"/>
        <v>4914.12</v>
      </c>
      <c r="R66" s="26">
        <f t="shared" si="7"/>
        <v>0</v>
      </c>
      <c r="S66" s="39" t="s">
        <v>151</v>
      </c>
    </row>
    <row r="67" spans="2:20" s="16" customFormat="1" ht="12.75" x14ac:dyDescent="0.2">
      <c r="B67" s="48"/>
      <c r="C67" s="48"/>
      <c r="D67" s="93"/>
      <c r="E67" s="33" t="s">
        <v>81</v>
      </c>
      <c r="F67" s="23" t="s">
        <v>29</v>
      </c>
      <c r="G67" s="25">
        <v>1</v>
      </c>
      <c r="H67" s="25">
        <v>1170.18</v>
      </c>
      <c r="I67" s="26">
        <f t="shared" si="0"/>
        <v>1170.18</v>
      </c>
      <c r="J67" s="27">
        <f>'1-ОС'!P67</f>
        <v>0</v>
      </c>
      <c r="K67" s="25">
        <f t="shared" si="1"/>
        <v>1170.18</v>
      </c>
      <c r="L67" s="27">
        <f t="shared" si="2"/>
        <v>0</v>
      </c>
      <c r="M67" s="27"/>
      <c r="N67" s="25">
        <f t="shared" si="3"/>
        <v>1170.18</v>
      </c>
      <c r="O67" s="27">
        <f t="shared" si="4"/>
        <v>0</v>
      </c>
      <c r="P67" s="27">
        <f t="shared" si="5"/>
        <v>0</v>
      </c>
      <c r="Q67" s="25">
        <f t="shared" si="6"/>
        <v>1170.18</v>
      </c>
      <c r="R67" s="26">
        <f t="shared" si="7"/>
        <v>0</v>
      </c>
      <c r="S67" s="39" t="s">
        <v>151</v>
      </c>
    </row>
    <row r="68" spans="2:20" s="16" customFormat="1" ht="25.5" x14ac:dyDescent="0.2">
      <c r="B68" s="48"/>
      <c r="C68" s="48"/>
      <c r="D68" s="93"/>
      <c r="E68" s="33" t="s">
        <v>82</v>
      </c>
      <c r="F68" s="23" t="s">
        <v>29</v>
      </c>
      <c r="G68" s="25">
        <v>1</v>
      </c>
      <c r="H68" s="25">
        <v>25566.36</v>
      </c>
      <c r="I68" s="26">
        <f t="shared" si="0"/>
        <v>25566.36</v>
      </c>
      <c r="J68" s="27">
        <f>'1-ОС'!P68</f>
        <v>0</v>
      </c>
      <c r="K68" s="25">
        <f t="shared" si="1"/>
        <v>25566.36</v>
      </c>
      <c r="L68" s="27">
        <f t="shared" si="2"/>
        <v>0</v>
      </c>
      <c r="M68" s="27"/>
      <c r="N68" s="25">
        <f t="shared" si="3"/>
        <v>25566.36</v>
      </c>
      <c r="O68" s="27">
        <f t="shared" si="4"/>
        <v>0</v>
      </c>
      <c r="P68" s="27">
        <f t="shared" si="5"/>
        <v>0</v>
      </c>
      <c r="Q68" s="25">
        <f t="shared" si="6"/>
        <v>25566.36</v>
      </c>
      <c r="R68" s="26">
        <f t="shared" si="7"/>
        <v>0</v>
      </c>
      <c r="S68" s="39" t="s">
        <v>151</v>
      </c>
    </row>
    <row r="69" spans="2:20" s="16" customFormat="1" ht="12.75" x14ac:dyDescent="0.2">
      <c r="B69" s="48"/>
      <c r="C69" s="48"/>
      <c r="D69" s="93"/>
      <c r="E69" s="33" t="s">
        <v>83</v>
      </c>
      <c r="F69" s="23" t="s">
        <v>29</v>
      </c>
      <c r="G69" s="25">
        <v>2</v>
      </c>
      <c r="H69" s="25">
        <v>685.16</v>
      </c>
      <c r="I69" s="26">
        <f t="shared" si="0"/>
        <v>1370.32</v>
      </c>
      <c r="J69" s="27">
        <f>'1-ОС'!P69</f>
        <v>0</v>
      </c>
      <c r="K69" s="25">
        <f t="shared" si="1"/>
        <v>685.16</v>
      </c>
      <c r="L69" s="27">
        <f t="shared" si="2"/>
        <v>0</v>
      </c>
      <c r="M69" s="44"/>
      <c r="N69" s="25">
        <f t="shared" si="3"/>
        <v>685.16</v>
      </c>
      <c r="O69" s="27">
        <f t="shared" si="4"/>
        <v>0</v>
      </c>
      <c r="P69" s="27">
        <f t="shared" si="5"/>
        <v>0</v>
      </c>
      <c r="Q69" s="25">
        <f t="shared" si="6"/>
        <v>685.16</v>
      </c>
      <c r="R69" s="26">
        <f t="shared" si="7"/>
        <v>0</v>
      </c>
      <c r="S69" s="39" t="s">
        <v>151</v>
      </c>
    </row>
    <row r="70" spans="2:20" s="16" customFormat="1" ht="25.5" x14ac:dyDescent="0.2">
      <c r="B70" s="48"/>
      <c r="C70" s="48"/>
      <c r="D70" s="93"/>
      <c r="E70" s="33" t="s">
        <v>84</v>
      </c>
      <c r="F70" s="23" t="s">
        <v>29</v>
      </c>
      <c r="G70" s="25">
        <v>1</v>
      </c>
      <c r="H70" s="25">
        <v>5122.57</v>
      </c>
      <c r="I70" s="26">
        <f t="shared" si="0"/>
        <v>5122.57</v>
      </c>
      <c r="J70" s="27">
        <f>'1-ОС'!P70</f>
        <v>0</v>
      </c>
      <c r="K70" s="25">
        <f t="shared" si="1"/>
        <v>5122.57</v>
      </c>
      <c r="L70" s="27">
        <f t="shared" si="2"/>
        <v>0</v>
      </c>
      <c r="M70" s="44"/>
      <c r="N70" s="25">
        <f t="shared" si="3"/>
        <v>5122.57</v>
      </c>
      <c r="O70" s="27">
        <f t="shared" si="4"/>
        <v>0</v>
      </c>
      <c r="P70" s="27">
        <f t="shared" si="5"/>
        <v>0</v>
      </c>
      <c r="Q70" s="25">
        <f t="shared" si="6"/>
        <v>5122.57</v>
      </c>
      <c r="R70" s="26">
        <f t="shared" si="7"/>
        <v>0</v>
      </c>
      <c r="S70" s="39" t="s">
        <v>151</v>
      </c>
    </row>
    <row r="71" spans="2:20" s="16" customFormat="1" ht="12.75" x14ac:dyDescent="0.2">
      <c r="B71" s="48"/>
      <c r="C71" s="48"/>
      <c r="D71" s="93"/>
      <c r="E71" s="33" t="s">
        <v>85</v>
      </c>
      <c r="F71" s="23" t="s">
        <v>29</v>
      </c>
      <c r="G71" s="25" t="s">
        <v>97</v>
      </c>
      <c r="H71" s="25">
        <v>603.76</v>
      </c>
      <c r="I71" s="26">
        <f t="shared" si="0"/>
        <v>266258.15999999997</v>
      </c>
      <c r="J71" s="27">
        <f>'1-ОС'!P71</f>
        <v>441</v>
      </c>
      <c r="K71" s="25">
        <f t="shared" si="1"/>
        <v>603.76</v>
      </c>
      <c r="L71" s="27">
        <f t="shared" si="2"/>
        <v>266258.15999999997</v>
      </c>
      <c r="M71" s="44">
        <v>400</v>
      </c>
      <c r="N71" s="25">
        <f t="shared" si="3"/>
        <v>603.76</v>
      </c>
      <c r="O71" s="27">
        <f t="shared" si="4"/>
        <v>241504</v>
      </c>
      <c r="P71" s="27">
        <f t="shared" si="5"/>
        <v>41</v>
      </c>
      <c r="Q71" s="25">
        <f t="shared" si="6"/>
        <v>603.76</v>
      </c>
      <c r="R71" s="26">
        <f t="shared" si="7"/>
        <v>24754.16</v>
      </c>
      <c r="S71" s="39" t="s">
        <v>151</v>
      </c>
      <c r="T71" s="51" t="s">
        <v>151</v>
      </c>
    </row>
    <row r="72" spans="2:20" s="16" customFormat="1" ht="12.75" x14ac:dyDescent="0.2">
      <c r="B72" s="48"/>
      <c r="C72" s="48"/>
      <c r="D72" s="93"/>
      <c r="E72" s="33" t="s">
        <v>86</v>
      </c>
      <c r="F72" s="23" t="s">
        <v>29</v>
      </c>
      <c r="G72" s="25">
        <v>90</v>
      </c>
      <c r="H72" s="25">
        <v>1066.3599999999999</v>
      </c>
      <c r="I72" s="26">
        <f t="shared" si="0"/>
        <v>95972.4</v>
      </c>
      <c r="J72" s="27">
        <f>'1-ОС'!P72</f>
        <v>90</v>
      </c>
      <c r="K72" s="25">
        <f t="shared" si="1"/>
        <v>1066.3599999999999</v>
      </c>
      <c r="L72" s="27">
        <f t="shared" si="2"/>
        <v>95972.4</v>
      </c>
      <c r="M72" s="44"/>
      <c r="N72" s="25">
        <f t="shared" si="3"/>
        <v>1066.3599999999999</v>
      </c>
      <c r="O72" s="27">
        <f t="shared" si="4"/>
        <v>0</v>
      </c>
      <c r="P72" s="27">
        <f t="shared" si="5"/>
        <v>90</v>
      </c>
      <c r="Q72" s="25">
        <f t="shared" si="6"/>
        <v>1066.3599999999999</v>
      </c>
      <c r="R72" s="26">
        <f t="shared" si="7"/>
        <v>95972.4</v>
      </c>
      <c r="S72" s="39" t="s">
        <v>151</v>
      </c>
      <c r="T72" s="51" t="s">
        <v>151</v>
      </c>
    </row>
    <row r="73" spans="2:20" s="16" customFormat="1" ht="25.5" x14ac:dyDescent="0.2">
      <c r="B73" s="48"/>
      <c r="C73" s="48"/>
      <c r="D73" s="93"/>
      <c r="E73" s="33" t="s">
        <v>87</v>
      </c>
      <c r="F73" s="23" t="s">
        <v>29</v>
      </c>
      <c r="G73" s="25">
        <v>5</v>
      </c>
      <c r="H73" s="25">
        <v>4695.6899999999996</v>
      </c>
      <c r="I73" s="26">
        <f t="shared" si="0"/>
        <v>23478.449999999997</v>
      </c>
      <c r="J73" s="27">
        <f>'1-ОС'!P73</f>
        <v>1</v>
      </c>
      <c r="K73" s="25">
        <f t="shared" si="1"/>
        <v>4695.6899999999996</v>
      </c>
      <c r="L73" s="27">
        <f t="shared" si="2"/>
        <v>4695.6899999999996</v>
      </c>
      <c r="M73" s="44"/>
      <c r="N73" s="25">
        <f t="shared" si="3"/>
        <v>4695.6899999999996</v>
      </c>
      <c r="O73" s="27">
        <f t="shared" si="4"/>
        <v>0</v>
      </c>
      <c r="P73" s="27">
        <f t="shared" si="5"/>
        <v>1</v>
      </c>
      <c r="Q73" s="25">
        <f t="shared" si="6"/>
        <v>4695.6899999999996</v>
      </c>
      <c r="R73" s="26">
        <f t="shared" si="7"/>
        <v>4695.6899999999996</v>
      </c>
      <c r="S73" s="39" t="s">
        <v>151</v>
      </c>
      <c r="T73" s="51" t="s">
        <v>151</v>
      </c>
    </row>
    <row r="74" spans="2:20" s="16" customFormat="1" ht="12.75" x14ac:dyDescent="0.2">
      <c r="B74" s="48"/>
      <c r="C74" s="48"/>
      <c r="D74" s="93"/>
      <c r="E74" s="33" t="s">
        <v>88</v>
      </c>
      <c r="F74" s="23" t="s">
        <v>29</v>
      </c>
      <c r="G74" s="25" t="s">
        <v>98</v>
      </c>
      <c r="H74" s="25">
        <v>1185.1300000000001</v>
      </c>
      <c r="I74" s="26">
        <f t="shared" si="0"/>
        <v>31998.510000000002</v>
      </c>
      <c r="J74" s="27">
        <f>'1-ОС'!P74</f>
        <v>25</v>
      </c>
      <c r="K74" s="25">
        <f t="shared" si="1"/>
        <v>1185.1300000000001</v>
      </c>
      <c r="L74" s="27">
        <f t="shared" si="2"/>
        <v>29628.250000000004</v>
      </c>
      <c r="M74" s="44"/>
      <c r="N74" s="25">
        <f t="shared" si="3"/>
        <v>1185.1300000000001</v>
      </c>
      <c r="O74" s="27">
        <f t="shared" si="4"/>
        <v>0</v>
      </c>
      <c r="P74" s="27">
        <f t="shared" si="5"/>
        <v>25</v>
      </c>
      <c r="Q74" s="25">
        <f t="shared" si="6"/>
        <v>1185.1300000000001</v>
      </c>
      <c r="R74" s="26">
        <f t="shared" si="7"/>
        <v>29628.250000000004</v>
      </c>
      <c r="S74" s="39" t="s">
        <v>151</v>
      </c>
      <c r="T74" s="51" t="s">
        <v>151</v>
      </c>
    </row>
    <row r="75" spans="2:20" s="16" customFormat="1" ht="12.75" x14ac:dyDescent="0.2">
      <c r="B75" s="48"/>
      <c r="C75" s="48"/>
      <c r="D75" s="93"/>
      <c r="E75" s="33" t="s">
        <v>89</v>
      </c>
      <c r="F75" s="23" t="s">
        <v>29</v>
      </c>
      <c r="G75" s="25" t="s">
        <v>99</v>
      </c>
      <c r="H75" s="25">
        <v>3296.28</v>
      </c>
      <c r="I75" s="26">
        <f t="shared" si="0"/>
        <v>13185.12</v>
      </c>
      <c r="J75" s="27">
        <f>'1-ОС'!P75</f>
        <v>0</v>
      </c>
      <c r="K75" s="25">
        <f t="shared" si="1"/>
        <v>3296.28</v>
      </c>
      <c r="L75" s="27">
        <f t="shared" si="2"/>
        <v>0</v>
      </c>
      <c r="M75" s="44"/>
      <c r="N75" s="25">
        <f t="shared" si="3"/>
        <v>3296.28</v>
      </c>
      <c r="O75" s="27">
        <f t="shared" si="4"/>
        <v>0</v>
      </c>
      <c r="P75" s="27">
        <f t="shared" si="5"/>
        <v>0</v>
      </c>
      <c r="Q75" s="25">
        <f t="shared" si="6"/>
        <v>3296.28</v>
      </c>
      <c r="R75" s="26">
        <f t="shared" si="7"/>
        <v>0</v>
      </c>
      <c r="S75" s="39" t="s">
        <v>151</v>
      </c>
    </row>
    <row r="76" spans="2:20" s="16" customFormat="1" ht="12.75" x14ac:dyDescent="0.2">
      <c r="B76" s="48"/>
      <c r="C76" s="48"/>
      <c r="D76" s="93"/>
      <c r="E76" s="34" t="s">
        <v>90</v>
      </c>
      <c r="F76" s="23" t="s">
        <v>29</v>
      </c>
      <c r="G76" s="25" t="s">
        <v>95</v>
      </c>
      <c r="H76" s="25">
        <v>3622.67</v>
      </c>
      <c r="I76" s="26">
        <f t="shared" si="0"/>
        <v>21736.02</v>
      </c>
      <c r="J76" s="27">
        <f>'1-ОС'!P76</f>
        <v>3</v>
      </c>
      <c r="K76" s="25">
        <f t="shared" si="1"/>
        <v>3622.67</v>
      </c>
      <c r="L76" s="27">
        <f t="shared" si="2"/>
        <v>10868.01</v>
      </c>
      <c r="M76" s="44"/>
      <c r="N76" s="25">
        <f t="shared" si="3"/>
        <v>3622.67</v>
      </c>
      <c r="O76" s="27">
        <f t="shared" si="4"/>
        <v>0</v>
      </c>
      <c r="P76" s="27">
        <f t="shared" si="5"/>
        <v>3</v>
      </c>
      <c r="Q76" s="25">
        <f t="shared" si="6"/>
        <v>3622.67</v>
      </c>
      <c r="R76" s="26">
        <f t="shared" si="7"/>
        <v>10868.01</v>
      </c>
      <c r="S76" s="39" t="s">
        <v>151</v>
      </c>
      <c r="T76" s="51" t="s">
        <v>151</v>
      </c>
    </row>
    <row r="77" spans="2:20" s="16" customFormat="1" ht="12.75" x14ac:dyDescent="0.2">
      <c r="B77" s="48"/>
      <c r="C77" s="48"/>
      <c r="D77" s="93"/>
      <c r="E77" s="33" t="s">
        <v>91</v>
      </c>
      <c r="F77" s="23" t="s">
        <v>29</v>
      </c>
      <c r="G77" s="25">
        <v>1</v>
      </c>
      <c r="H77" s="25">
        <v>10653.76</v>
      </c>
      <c r="I77" s="26">
        <f t="shared" si="0"/>
        <v>10653.76</v>
      </c>
      <c r="J77" s="27">
        <f>'1-ОС'!P77</f>
        <v>1</v>
      </c>
      <c r="K77" s="25">
        <f t="shared" si="1"/>
        <v>10653.76</v>
      </c>
      <c r="L77" s="27">
        <f t="shared" si="2"/>
        <v>10653.76</v>
      </c>
      <c r="M77" s="27"/>
      <c r="N77" s="25">
        <f t="shared" si="3"/>
        <v>10653.76</v>
      </c>
      <c r="O77" s="27">
        <f t="shared" si="4"/>
        <v>0</v>
      </c>
      <c r="P77" s="27">
        <f t="shared" si="5"/>
        <v>1</v>
      </c>
      <c r="Q77" s="25">
        <f t="shared" si="6"/>
        <v>10653.76</v>
      </c>
      <c r="R77" s="26">
        <f t="shared" si="7"/>
        <v>10653.76</v>
      </c>
      <c r="S77" s="39" t="s">
        <v>154</v>
      </c>
      <c r="T77" s="51" t="s">
        <v>154</v>
      </c>
    </row>
    <row r="78" spans="2:20" s="16" customFormat="1" ht="25.5" x14ac:dyDescent="0.2">
      <c r="B78" s="48"/>
      <c r="C78" s="48"/>
      <c r="D78" s="93"/>
      <c r="E78" s="33" t="s">
        <v>59</v>
      </c>
      <c r="F78" s="23" t="s">
        <v>29</v>
      </c>
      <c r="G78" s="25">
        <v>1</v>
      </c>
      <c r="H78" s="25">
        <v>4679.08</v>
      </c>
      <c r="I78" s="26">
        <f t="shared" si="0"/>
        <v>4679.08</v>
      </c>
      <c r="J78" s="27">
        <f>'1-ОС'!P78</f>
        <v>1</v>
      </c>
      <c r="K78" s="25">
        <f t="shared" si="1"/>
        <v>4679.08</v>
      </c>
      <c r="L78" s="27">
        <f t="shared" si="2"/>
        <v>4679.08</v>
      </c>
      <c r="M78" s="27"/>
      <c r="N78" s="25">
        <f t="shared" si="3"/>
        <v>4679.08</v>
      </c>
      <c r="O78" s="27">
        <f t="shared" si="4"/>
        <v>0</v>
      </c>
      <c r="P78" s="27">
        <f t="shared" si="5"/>
        <v>1</v>
      </c>
      <c r="Q78" s="25">
        <f t="shared" si="6"/>
        <v>4679.08</v>
      </c>
      <c r="R78" s="26">
        <f t="shared" si="7"/>
        <v>4679.08</v>
      </c>
      <c r="S78" s="40" t="s">
        <v>153</v>
      </c>
      <c r="T78" s="51" t="s">
        <v>157</v>
      </c>
    </row>
    <row r="79" spans="2:20" s="16" customFormat="1" ht="12.75" x14ac:dyDescent="0.2">
      <c r="B79" s="48"/>
      <c r="C79" s="48"/>
      <c r="D79" s="93"/>
      <c r="E79" s="33" t="s">
        <v>66</v>
      </c>
      <c r="F79" s="23" t="s">
        <v>29</v>
      </c>
      <c r="G79" s="25">
        <v>2052</v>
      </c>
      <c r="H79" s="25">
        <v>637</v>
      </c>
      <c r="I79" s="26">
        <f t="shared" ref="I79:I130" si="8">H79*G79</f>
        <v>1307124</v>
      </c>
      <c r="J79" s="27">
        <f>'1-ОС'!P79</f>
        <v>2052</v>
      </c>
      <c r="K79" s="25">
        <f t="shared" ref="K79:K130" si="9">H79</f>
        <v>637</v>
      </c>
      <c r="L79" s="27">
        <f t="shared" ref="L79:L130" si="10">K79*J79</f>
        <v>1307124</v>
      </c>
      <c r="M79" s="27"/>
      <c r="N79" s="25">
        <f t="shared" ref="N79:N130" si="11">K79</f>
        <v>637</v>
      </c>
      <c r="O79" s="27">
        <f t="shared" ref="O79:O130" si="12">N79*M79</f>
        <v>0</v>
      </c>
      <c r="P79" s="27">
        <f t="shared" ref="P79:P130" si="13">J79-M79</f>
        <v>2052</v>
      </c>
      <c r="Q79" s="25">
        <f t="shared" ref="Q79:Q130" si="14">N79</f>
        <v>637</v>
      </c>
      <c r="R79" s="26">
        <f t="shared" ref="R79:R130" si="15">Q79*P79</f>
        <v>1307124</v>
      </c>
      <c r="S79" s="39" t="s">
        <v>154</v>
      </c>
      <c r="T79" s="51" t="s">
        <v>154</v>
      </c>
    </row>
    <row r="80" spans="2:20" s="16" customFormat="1" ht="25.5" x14ac:dyDescent="0.2">
      <c r="B80" s="48"/>
      <c r="C80" s="48"/>
      <c r="D80" s="93"/>
      <c r="E80" s="33" t="s">
        <v>59</v>
      </c>
      <c r="F80" s="23" t="s">
        <v>29</v>
      </c>
      <c r="G80" s="25">
        <v>3</v>
      </c>
      <c r="H80" s="25">
        <v>4679.08</v>
      </c>
      <c r="I80" s="26">
        <f t="shared" si="8"/>
        <v>14037.24</v>
      </c>
      <c r="J80" s="27">
        <f>'1-ОС'!P80</f>
        <v>0</v>
      </c>
      <c r="K80" s="25">
        <f t="shared" si="9"/>
        <v>4679.08</v>
      </c>
      <c r="L80" s="27">
        <f t="shared" si="10"/>
        <v>0</v>
      </c>
      <c r="M80" s="27"/>
      <c r="N80" s="25">
        <f t="shared" si="11"/>
        <v>4679.08</v>
      </c>
      <c r="O80" s="27">
        <f t="shared" si="12"/>
        <v>0</v>
      </c>
      <c r="P80" s="27">
        <f t="shared" si="13"/>
        <v>0</v>
      </c>
      <c r="Q80" s="25">
        <f t="shared" si="14"/>
        <v>4679.08</v>
      </c>
      <c r="R80" s="26">
        <f t="shared" si="15"/>
        <v>0</v>
      </c>
      <c r="S80" s="39" t="s">
        <v>157</v>
      </c>
    </row>
    <row r="81" spans="2:21" s="16" customFormat="1" ht="12.75" x14ac:dyDescent="0.2">
      <c r="B81" s="48"/>
      <c r="C81" s="48"/>
      <c r="D81" s="94"/>
      <c r="E81" s="33" t="s">
        <v>92</v>
      </c>
      <c r="F81" s="23" t="s">
        <v>29</v>
      </c>
      <c r="G81" s="25">
        <v>1</v>
      </c>
      <c r="H81" s="25">
        <v>14251.52</v>
      </c>
      <c r="I81" s="26">
        <f t="shared" si="8"/>
        <v>14251.52</v>
      </c>
      <c r="J81" s="27">
        <f>'1-ОС'!P81</f>
        <v>1</v>
      </c>
      <c r="K81" s="25">
        <f t="shared" si="9"/>
        <v>14251.52</v>
      </c>
      <c r="L81" s="27">
        <f t="shared" si="10"/>
        <v>14251.52</v>
      </c>
      <c r="M81" s="27"/>
      <c r="N81" s="25">
        <f t="shared" si="11"/>
        <v>14251.52</v>
      </c>
      <c r="O81" s="27">
        <f t="shared" si="12"/>
        <v>0</v>
      </c>
      <c r="P81" s="27">
        <f t="shared" si="13"/>
        <v>1</v>
      </c>
      <c r="Q81" s="25">
        <f t="shared" si="14"/>
        <v>14251.52</v>
      </c>
      <c r="R81" s="26">
        <f t="shared" si="15"/>
        <v>14251.52</v>
      </c>
      <c r="S81" s="39" t="s">
        <v>150</v>
      </c>
      <c r="T81" s="51" t="s">
        <v>173</v>
      </c>
    </row>
    <row r="82" spans="2:21" s="16" customFormat="1" ht="25.5" x14ac:dyDescent="0.2">
      <c r="B82" s="48"/>
      <c r="C82" s="48"/>
      <c r="D82" s="92" t="s">
        <v>144</v>
      </c>
      <c r="E82" s="33" t="s">
        <v>101</v>
      </c>
      <c r="F82" s="23" t="s">
        <v>29</v>
      </c>
      <c r="G82" s="25">
        <v>67</v>
      </c>
      <c r="H82" s="35">
        <v>13165.25</v>
      </c>
      <c r="I82" s="26">
        <f t="shared" si="8"/>
        <v>882071.75</v>
      </c>
      <c r="J82" s="27">
        <f>'1-ОС'!P82</f>
        <v>67</v>
      </c>
      <c r="K82" s="25">
        <f t="shared" si="9"/>
        <v>13165.25</v>
      </c>
      <c r="L82" s="27">
        <f t="shared" si="10"/>
        <v>882071.75</v>
      </c>
      <c r="M82" s="27"/>
      <c r="N82" s="25">
        <f t="shared" si="11"/>
        <v>13165.25</v>
      </c>
      <c r="O82" s="27">
        <f t="shared" si="12"/>
        <v>0</v>
      </c>
      <c r="P82" s="27">
        <f t="shared" si="13"/>
        <v>67</v>
      </c>
      <c r="Q82" s="25">
        <f t="shared" si="14"/>
        <v>13165.25</v>
      </c>
      <c r="R82" s="26">
        <f t="shared" si="15"/>
        <v>882071.75</v>
      </c>
      <c r="S82" s="39" t="s">
        <v>158</v>
      </c>
      <c r="T82" s="51" t="s">
        <v>158</v>
      </c>
    </row>
    <row r="83" spans="2:21" s="16" customFormat="1" ht="25.5" x14ac:dyDescent="0.2">
      <c r="B83" s="48"/>
      <c r="C83" s="48"/>
      <c r="D83" s="93"/>
      <c r="E83" s="33" t="s">
        <v>102</v>
      </c>
      <c r="F83" s="23" t="s">
        <v>29</v>
      </c>
      <c r="G83" s="25">
        <v>22</v>
      </c>
      <c r="H83" s="35">
        <v>10659.32</v>
      </c>
      <c r="I83" s="26">
        <f t="shared" si="8"/>
        <v>234505.03999999998</v>
      </c>
      <c r="J83" s="27">
        <f>'1-ОС'!P83</f>
        <v>22</v>
      </c>
      <c r="K83" s="25">
        <f t="shared" si="9"/>
        <v>10659.32</v>
      </c>
      <c r="L83" s="27">
        <f t="shared" si="10"/>
        <v>234505.03999999998</v>
      </c>
      <c r="M83" s="27"/>
      <c r="N83" s="25">
        <f t="shared" si="11"/>
        <v>10659.32</v>
      </c>
      <c r="O83" s="27">
        <f t="shared" si="12"/>
        <v>0</v>
      </c>
      <c r="P83" s="27">
        <f t="shared" si="13"/>
        <v>22</v>
      </c>
      <c r="Q83" s="25">
        <f t="shared" si="14"/>
        <v>10659.32</v>
      </c>
      <c r="R83" s="26">
        <f t="shared" si="15"/>
        <v>234505.03999999998</v>
      </c>
      <c r="S83" s="39" t="s">
        <v>158</v>
      </c>
      <c r="T83" s="51" t="s">
        <v>158</v>
      </c>
    </row>
    <row r="84" spans="2:21" s="16" customFormat="1" ht="25.5" x14ac:dyDescent="0.2">
      <c r="B84" s="48"/>
      <c r="C84" s="48"/>
      <c r="D84" s="93"/>
      <c r="E84" s="33" t="s">
        <v>103</v>
      </c>
      <c r="F84" s="23" t="s">
        <v>29</v>
      </c>
      <c r="G84" s="25">
        <v>6</v>
      </c>
      <c r="H84" s="35">
        <v>38050.85</v>
      </c>
      <c r="I84" s="26">
        <f t="shared" si="8"/>
        <v>228305.09999999998</v>
      </c>
      <c r="J84" s="27">
        <f>'1-ОС'!P84</f>
        <v>6</v>
      </c>
      <c r="K84" s="25">
        <f t="shared" si="9"/>
        <v>38050.85</v>
      </c>
      <c r="L84" s="27">
        <f t="shared" si="10"/>
        <v>228305.09999999998</v>
      </c>
      <c r="M84" s="27"/>
      <c r="N84" s="25">
        <f t="shared" si="11"/>
        <v>38050.85</v>
      </c>
      <c r="O84" s="27">
        <f t="shared" si="12"/>
        <v>0</v>
      </c>
      <c r="P84" s="27">
        <f t="shared" si="13"/>
        <v>6</v>
      </c>
      <c r="Q84" s="25">
        <f t="shared" si="14"/>
        <v>38050.85</v>
      </c>
      <c r="R84" s="26">
        <f t="shared" si="15"/>
        <v>228305.09999999998</v>
      </c>
      <c r="S84" s="40" t="s">
        <v>153</v>
      </c>
      <c r="T84" s="51" t="s">
        <v>158</v>
      </c>
    </row>
    <row r="85" spans="2:21" s="16" customFormat="1" ht="12.75" x14ac:dyDescent="0.2">
      <c r="B85" s="48"/>
      <c r="C85" s="48"/>
      <c r="D85" s="93"/>
      <c r="E85" s="33" t="s">
        <v>104</v>
      </c>
      <c r="F85" s="23" t="s">
        <v>29</v>
      </c>
      <c r="G85" s="25">
        <v>4</v>
      </c>
      <c r="H85" s="35">
        <v>6203.39</v>
      </c>
      <c r="I85" s="26">
        <f t="shared" si="8"/>
        <v>24813.56</v>
      </c>
      <c r="J85" s="27">
        <f>'1-ОС'!P85</f>
        <v>4</v>
      </c>
      <c r="K85" s="25">
        <f t="shared" si="9"/>
        <v>6203.39</v>
      </c>
      <c r="L85" s="27">
        <f t="shared" si="10"/>
        <v>24813.56</v>
      </c>
      <c r="M85" s="27"/>
      <c r="N85" s="25">
        <f t="shared" si="11"/>
        <v>6203.39</v>
      </c>
      <c r="O85" s="27">
        <f t="shared" si="12"/>
        <v>0</v>
      </c>
      <c r="P85" s="27">
        <f t="shared" si="13"/>
        <v>4</v>
      </c>
      <c r="Q85" s="25">
        <f t="shared" si="14"/>
        <v>6203.39</v>
      </c>
      <c r="R85" s="26">
        <f t="shared" si="15"/>
        <v>24813.56</v>
      </c>
      <c r="S85" s="39" t="s">
        <v>148</v>
      </c>
      <c r="T85" s="51" t="s">
        <v>148</v>
      </c>
    </row>
    <row r="86" spans="2:21" s="16" customFormat="1" ht="63.75" x14ac:dyDescent="0.2">
      <c r="B86" s="48"/>
      <c r="C86" s="48"/>
      <c r="D86" s="93"/>
      <c r="E86" s="33" t="s">
        <v>105</v>
      </c>
      <c r="F86" s="23" t="s">
        <v>29</v>
      </c>
      <c r="G86" s="25">
        <v>4</v>
      </c>
      <c r="H86" s="35">
        <v>550.85</v>
      </c>
      <c r="I86" s="26">
        <f t="shared" si="8"/>
        <v>2203.4</v>
      </c>
      <c r="J86" s="27">
        <f>'1-ОС'!P86</f>
        <v>4</v>
      </c>
      <c r="K86" s="25">
        <f t="shared" si="9"/>
        <v>550.85</v>
      </c>
      <c r="L86" s="27">
        <f t="shared" si="10"/>
        <v>2203.4</v>
      </c>
      <c r="M86" s="27"/>
      <c r="N86" s="25">
        <f t="shared" si="11"/>
        <v>550.85</v>
      </c>
      <c r="O86" s="27">
        <f t="shared" si="12"/>
        <v>0</v>
      </c>
      <c r="P86" s="27">
        <f t="shared" si="13"/>
        <v>4</v>
      </c>
      <c r="Q86" s="25">
        <f t="shared" si="14"/>
        <v>550.85</v>
      </c>
      <c r="R86" s="26">
        <f t="shared" si="15"/>
        <v>2203.4</v>
      </c>
      <c r="S86" s="39" t="s">
        <v>148</v>
      </c>
      <c r="T86" s="51" t="s">
        <v>148</v>
      </c>
    </row>
    <row r="87" spans="2:21" s="16" customFormat="1" ht="25.5" x14ac:dyDescent="0.2">
      <c r="B87" s="48"/>
      <c r="C87" s="48"/>
      <c r="D87" s="93"/>
      <c r="E87" s="33" t="s">
        <v>106</v>
      </c>
      <c r="F87" s="23" t="s">
        <v>29</v>
      </c>
      <c r="G87" s="25">
        <v>9</v>
      </c>
      <c r="H87" s="35">
        <v>31453.39</v>
      </c>
      <c r="I87" s="26">
        <f t="shared" si="8"/>
        <v>283080.51</v>
      </c>
      <c r="J87" s="27">
        <f>'1-ОС'!P87</f>
        <v>9</v>
      </c>
      <c r="K87" s="25">
        <f t="shared" si="9"/>
        <v>31453.39</v>
      </c>
      <c r="L87" s="27">
        <f t="shared" si="10"/>
        <v>283080.51</v>
      </c>
      <c r="M87" s="27"/>
      <c r="N87" s="25">
        <f t="shared" si="11"/>
        <v>31453.39</v>
      </c>
      <c r="O87" s="27">
        <f t="shared" si="12"/>
        <v>0</v>
      </c>
      <c r="P87" s="27">
        <f t="shared" si="13"/>
        <v>9</v>
      </c>
      <c r="Q87" s="25">
        <f t="shared" si="14"/>
        <v>31453.39</v>
      </c>
      <c r="R87" s="26">
        <f t="shared" si="15"/>
        <v>283080.51</v>
      </c>
      <c r="S87" s="39" t="s">
        <v>158</v>
      </c>
      <c r="T87" s="51" t="s">
        <v>158</v>
      </c>
    </row>
    <row r="88" spans="2:21" s="16" customFormat="1" ht="25.5" x14ac:dyDescent="0.2">
      <c r="B88" s="48"/>
      <c r="C88" s="48"/>
      <c r="D88" s="93"/>
      <c r="E88" s="33" t="s">
        <v>107</v>
      </c>
      <c r="F88" s="23" t="s">
        <v>29</v>
      </c>
      <c r="G88" s="25">
        <v>9</v>
      </c>
      <c r="H88" s="35">
        <v>2584.75</v>
      </c>
      <c r="I88" s="26">
        <f t="shared" si="8"/>
        <v>23262.75</v>
      </c>
      <c r="J88" s="27">
        <f>'1-ОС'!P88</f>
        <v>9</v>
      </c>
      <c r="K88" s="25">
        <f t="shared" si="9"/>
        <v>2584.75</v>
      </c>
      <c r="L88" s="27">
        <f t="shared" si="10"/>
        <v>23262.75</v>
      </c>
      <c r="M88" s="27"/>
      <c r="N88" s="25">
        <f t="shared" si="11"/>
        <v>2584.75</v>
      </c>
      <c r="O88" s="27">
        <f t="shared" si="12"/>
        <v>0</v>
      </c>
      <c r="P88" s="27">
        <f t="shared" si="13"/>
        <v>9</v>
      </c>
      <c r="Q88" s="25">
        <f t="shared" si="14"/>
        <v>2584.75</v>
      </c>
      <c r="R88" s="26">
        <f t="shared" si="15"/>
        <v>23262.75</v>
      </c>
      <c r="S88" s="39" t="s">
        <v>158</v>
      </c>
      <c r="T88" s="51" t="s">
        <v>158</v>
      </c>
    </row>
    <row r="89" spans="2:21" s="16" customFormat="1" ht="12.75" x14ac:dyDescent="0.2">
      <c r="B89" s="48"/>
      <c r="C89" s="48"/>
      <c r="D89" s="93"/>
      <c r="E89" s="33" t="s">
        <v>108</v>
      </c>
      <c r="F89" s="23" t="s">
        <v>29</v>
      </c>
      <c r="G89" s="25">
        <v>20</v>
      </c>
      <c r="H89" s="35">
        <v>1241.5</v>
      </c>
      <c r="I89" s="26">
        <f t="shared" si="8"/>
        <v>24830</v>
      </c>
      <c r="J89" s="27">
        <f>'1-ОС'!P89</f>
        <v>20</v>
      </c>
      <c r="K89" s="25">
        <f t="shared" si="9"/>
        <v>1241.5</v>
      </c>
      <c r="L89" s="27">
        <f t="shared" si="10"/>
        <v>24830</v>
      </c>
      <c r="M89" s="27"/>
      <c r="N89" s="25">
        <f t="shared" si="11"/>
        <v>1241.5</v>
      </c>
      <c r="O89" s="27">
        <f t="shared" si="12"/>
        <v>0</v>
      </c>
      <c r="P89" s="27">
        <f t="shared" si="13"/>
        <v>20</v>
      </c>
      <c r="Q89" s="25">
        <f t="shared" si="14"/>
        <v>1241.5</v>
      </c>
      <c r="R89" s="26">
        <f t="shared" si="15"/>
        <v>24830</v>
      </c>
      <c r="S89" s="39">
        <v>20</v>
      </c>
      <c r="T89" s="51" t="s">
        <v>174</v>
      </c>
      <c r="U89" s="16" t="s">
        <v>175</v>
      </c>
    </row>
    <row r="90" spans="2:21" s="16" customFormat="1" ht="12.75" x14ac:dyDescent="0.2">
      <c r="B90" s="48"/>
      <c r="C90" s="48"/>
      <c r="D90" s="93"/>
      <c r="E90" s="33" t="s">
        <v>109</v>
      </c>
      <c r="F90" s="23" t="s">
        <v>29</v>
      </c>
      <c r="G90" s="25">
        <v>112</v>
      </c>
      <c r="H90" s="35">
        <v>739.79</v>
      </c>
      <c r="I90" s="26">
        <f t="shared" si="8"/>
        <v>82856.479999999996</v>
      </c>
      <c r="J90" s="27">
        <f>'1-ОС'!P90</f>
        <v>24</v>
      </c>
      <c r="K90" s="25">
        <f t="shared" si="9"/>
        <v>739.79</v>
      </c>
      <c r="L90" s="27">
        <f t="shared" si="10"/>
        <v>17754.96</v>
      </c>
      <c r="M90" s="27"/>
      <c r="N90" s="25">
        <f t="shared" si="11"/>
        <v>739.79</v>
      </c>
      <c r="O90" s="27">
        <f t="shared" si="12"/>
        <v>0</v>
      </c>
      <c r="P90" s="27">
        <f t="shared" si="13"/>
        <v>24</v>
      </c>
      <c r="Q90" s="25">
        <f t="shared" si="14"/>
        <v>739.79</v>
      </c>
      <c r="R90" s="26">
        <f t="shared" si="15"/>
        <v>17754.96</v>
      </c>
      <c r="S90" s="39" t="s">
        <v>148</v>
      </c>
      <c r="T90" s="51" t="s">
        <v>148</v>
      </c>
    </row>
    <row r="91" spans="2:21" s="16" customFormat="1" ht="12.75" x14ac:dyDescent="0.2">
      <c r="B91" s="48"/>
      <c r="C91" s="48"/>
      <c r="D91" s="93"/>
      <c r="E91" s="33" t="s">
        <v>110</v>
      </c>
      <c r="F91" s="23" t="s">
        <v>29</v>
      </c>
      <c r="G91" s="25">
        <v>7</v>
      </c>
      <c r="H91" s="35">
        <v>12288.14</v>
      </c>
      <c r="I91" s="26">
        <f t="shared" si="8"/>
        <v>86016.98</v>
      </c>
      <c r="J91" s="27">
        <f>'1-ОС'!P91</f>
        <v>1</v>
      </c>
      <c r="K91" s="25">
        <f t="shared" si="9"/>
        <v>12288.14</v>
      </c>
      <c r="L91" s="27">
        <f t="shared" si="10"/>
        <v>12288.14</v>
      </c>
      <c r="M91" s="27"/>
      <c r="N91" s="25">
        <f t="shared" si="11"/>
        <v>12288.14</v>
      </c>
      <c r="O91" s="27">
        <f t="shared" si="12"/>
        <v>0</v>
      </c>
      <c r="P91" s="27">
        <f t="shared" si="13"/>
        <v>1</v>
      </c>
      <c r="Q91" s="25">
        <f t="shared" si="14"/>
        <v>12288.14</v>
      </c>
      <c r="R91" s="26">
        <f t="shared" si="15"/>
        <v>12288.14</v>
      </c>
      <c r="S91" s="39" t="s">
        <v>158</v>
      </c>
      <c r="T91" s="51" t="s">
        <v>158</v>
      </c>
    </row>
    <row r="92" spans="2:21" s="16" customFormat="1" ht="12.75" x14ac:dyDescent="0.2">
      <c r="B92" s="48"/>
      <c r="C92" s="48"/>
      <c r="D92" s="93"/>
      <c r="E92" s="33" t="s">
        <v>111</v>
      </c>
      <c r="F92" s="23" t="s">
        <v>29</v>
      </c>
      <c r="G92" s="25">
        <v>2</v>
      </c>
      <c r="H92" s="35">
        <v>728813.56</v>
      </c>
      <c r="I92" s="26">
        <f t="shared" si="8"/>
        <v>1457627.12</v>
      </c>
      <c r="J92" s="27">
        <f>'1-ОС'!P92</f>
        <v>2</v>
      </c>
      <c r="K92" s="25">
        <f t="shared" si="9"/>
        <v>728813.56</v>
      </c>
      <c r="L92" s="27">
        <f t="shared" si="10"/>
        <v>1457627.12</v>
      </c>
      <c r="M92" s="27"/>
      <c r="N92" s="25">
        <f t="shared" si="11"/>
        <v>728813.56</v>
      </c>
      <c r="O92" s="27">
        <f t="shared" si="12"/>
        <v>0</v>
      </c>
      <c r="P92" s="27">
        <f t="shared" si="13"/>
        <v>2</v>
      </c>
      <c r="Q92" s="25">
        <f t="shared" si="14"/>
        <v>728813.56</v>
      </c>
      <c r="R92" s="26">
        <f t="shared" si="15"/>
        <v>1457627.12</v>
      </c>
      <c r="S92" s="39" t="s">
        <v>158</v>
      </c>
      <c r="T92" s="51" t="s">
        <v>158</v>
      </c>
    </row>
    <row r="93" spans="2:21" s="16" customFormat="1" ht="12.75" x14ac:dyDescent="0.2">
      <c r="B93" s="48"/>
      <c r="C93" s="48"/>
      <c r="D93" s="93"/>
      <c r="E93" s="33" t="s">
        <v>112</v>
      </c>
      <c r="F93" s="23" t="s">
        <v>29</v>
      </c>
      <c r="G93" s="25">
        <v>1</v>
      </c>
      <c r="H93" s="35">
        <v>525423.73</v>
      </c>
      <c r="I93" s="26">
        <f t="shared" si="8"/>
        <v>525423.73</v>
      </c>
      <c r="J93" s="27">
        <f>'1-ОС'!P93</f>
        <v>1</v>
      </c>
      <c r="K93" s="25">
        <f t="shared" si="9"/>
        <v>525423.73</v>
      </c>
      <c r="L93" s="27">
        <f t="shared" si="10"/>
        <v>525423.73</v>
      </c>
      <c r="M93" s="27"/>
      <c r="N93" s="25">
        <f t="shared" si="11"/>
        <v>525423.73</v>
      </c>
      <c r="O93" s="27">
        <f t="shared" si="12"/>
        <v>0</v>
      </c>
      <c r="P93" s="27">
        <f t="shared" si="13"/>
        <v>1</v>
      </c>
      <c r="Q93" s="25">
        <f t="shared" si="14"/>
        <v>525423.73</v>
      </c>
      <c r="R93" s="26">
        <f t="shared" si="15"/>
        <v>525423.73</v>
      </c>
      <c r="S93" s="39" t="s">
        <v>158</v>
      </c>
      <c r="T93" s="51" t="s">
        <v>158</v>
      </c>
    </row>
    <row r="94" spans="2:21" s="16" customFormat="1" ht="12.75" x14ac:dyDescent="0.2">
      <c r="B94" s="48"/>
      <c r="C94" s="48"/>
      <c r="D94" s="93"/>
      <c r="E94" s="33" t="s">
        <v>113</v>
      </c>
      <c r="F94" s="23" t="s">
        <v>29</v>
      </c>
      <c r="G94" s="25">
        <v>13</v>
      </c>
      <c r="H94" s="35">
        <v>2928.2</v>
      </c>
      <c r="I94" s="26">
        <f t="shared" si="8"/>
        <v>38066.6</v>
      </c>
      <c r="J94" s="27">
        <f>'1-ОС'!P94</f>
        <v>13</v>
      </c>
      <c r="K94" s="25">
        <f t="shared" si="9"/>
        <v>2928.2</v>
      </c>
      <c r="L94" s="27">
        <f t="shared" si="10"/>
        <v>38066.6</v>
      </c>
      <c r="M94" s="27"/>
      <c r="N94" s="25">
        <f t="shared" si="11"/>
        <v>2928.2</v>
      </c>
      <c r="O94" s="27">
        <f t="shared" si="12"/>
        <v>0</v>
      </c>
      <c r="P94" s="27">
        <f t="shared" si="13"/>
        <v>13</v>
      </c>
      <c r="Q94" s="25">
        <f t="shared" si="14"/>
        <v>2928.2</v>
      </c>
      <c r="R94" s="26">
        <f t="shared" si="15"/>
        <v>38066.6</v>
      </c>
      <c r="S94" s="39" t="s">
        <v>148</v>
      </c>
      <c r="T94" s="51" t="s">
        <v>148</v>
      </c>
    </row>
    <row r="95" spans="2:21" s="16" customFormat="1" ht="25.5" x14ac:dyDescent="0.2">
      <c r="B95" s="48"/>
      <c r="C95" s="48"/>
      <c r="D95" s="93"/>
      <c r="E95" s="33" t="s">
        <v>114</v>
      </c>
      <c r="F95" s="23" t="s">
        <v>29</v>
      </c>
      <c r="G95" s="25">
        <v>4</v>
      </c>
      <c r="H95" s="35">
        <v>11498.04</v>
      </c>
      <c r="I95" s="26">
        <f t="shared" si="8"/>
        <v>45992.160000000003</v>
      </c>
      <c r="J95" s="27">
        <f>'1-ОС'!P95</f>
        <v>4</v>
      </c>
      <c r="K95" s="25">
        <f t="shared" si="9"/>
        <v>11498.04</v>
      </c>
      <c r="L95" s="27">
        <f t="shared" si="10"/>
        <v>45992.160000000003</v>
      </c>
      <c r="M95" s="27"/>
      <c r="N95" s="25">
        <f t="shared" si="11"/>
        <v>11498.04</v>
      </c>
      <c r="O95" s="27">
        <f t="shared" si="12"/>
        <v>0</v>
      </c>
      <c r="P95" s="27">
        <f t="shared" si="13"/>
        <v>4</v>
      </c>
      <c r="Q95" s="25">
        <f t="shared" si="14"/>
        <v>11498.04</v>
      </c>
      <c r="R95" s="26">
        <f t="shared" si="15"/>
        <v>45992.160000000003</v>
      </c>
      <c r="S95" s="39" t="s">
        <v>152</v>
      </c>
      <c r="T95" s="51" t="s">
        <v>152</v>
      </c>
    </row>
    <row r="96" spans="2:21" s="16" customFormat="1" ht="12.75" x14ac:dyDescent="0.2">
      <c r="B96" s="48"/>
      <c r="C96" s="48"/>
      <c r="D96" s="93"/>
      <c r="E96" s="33" t="s">
        <v>115</v>
      </c>
      <c r="F96" s="23" t="s">
        <v>29</v>
      </c>
      <c r="G96" s="25">
        <v>4</v>
      </c>
      <c r="H96" s="35">
        <v>5953.39</v>
      </c>
      <c r="I96" s="26">
        <f t="shared" si="8"/>
        <v>23813.56</v>
      </c>
      <c r="J96" s="27">
        <f>'1-ОС'!P96</f>
        <v>4</v>
      </c>
      <c r="K96" s="25">
        <f t="shared" si="9"/>
        <v>5953.39</v>
      </c>
      <c r="L96" s="27">
        <f t="shared" si="10"/>
        <v>23813.56</v>
      </c>
      <c r="M96" s="27"/>
      <c r="N96" s="25">
        <f t="shared" si="11"/>
        <v>5953.39</v>
      </c>
      <c r="O96" s="27">
        <f t="shared" si="12"/>
        <v>0</v>
      </c>
      <c r="P96" s="27">
        <f t="shared" si="13"/>
        <v>4</v>
      </c>
      <c r="Q96" s="25">
        <f t="shared" si="14"/>
        <v>5953.39</v>
      </c>
      <c r="R96" s="26">
        <f t="shared" si="15"/>
        <v>23813.56</v>
      </c>
      <c r="S96" s="39" t="s">
        <v>148</v>
      </c>
      <c r="T96" s="51" t="s">
        <v>148</v>
      </c>
    </row>
    <row r="97" spans="2:21" s="16" customFormat="1" ht="12.75" x14ac:dyDescent="0.2">
      <c r="B97" s="48"/>
      <c r="C97" s="48"/>
      <c r="D97" s="93"/>
      <c r="E97" s="33" t="s">
        <v>116</v>
      </c>
      <c r="F97" s="23" t="s">
        <v>29</v>
      </c>
      <c r="G97" s="25">
        <v>40</v>
      </c>
      <c r="H97" s="35">
        <v>279.51</v>
      </c>
      <c r="I97" s="26">
        <f t="shared" si="8"/>
        <v>11180.4</v>
      </c>
      <c r="J97" s="27">
        <f>'1-ОС'!P97</f>
        <v>40</v>
      </c>
      <c r="K97" s="25">
        <f t="shared" si="9"/>
        <v>279.51</v>
      </c>
      <c r="L97" s="27">
        <f t="shared" si="10"/>
        <v>11180.4</v>
      </c>
      <c r="M97" s="27"/>
      <c r="N97" s="25">
        <f t="shared" si="11"/>
        <v>279.51</v>
      </c>
      <c r="O97" s="27">
        <f t="shared" si="12"/>
        <v>0</v>
      </c>
      <c r="P97" s="27">
        <f t="shared" si="13"/>
        <v>40</v>
      </c>
      <c r="Q97" s="25">
        <f t="shared" si="14"/>
        <v>279.51</v>
      </c>
      <c r="R97" s="26">
        <f t="shared" si="15"/>
        <v>11180.4</v>
      </c>
      <c r="S97" s="39" t="s">
        <v>152</v>
      </c>
      <c r="T97" s="51" t="s">
        <v>152</v>
      </c>
    </row>
    <row r="98" spans="2:21" s="16" customFormat="1" ht="12.75" x14ac:dyDescent="0.2">
      <c r="B98" s="48"/>
      <c r="C98" s="48"/>
      <c r="D98" s="93"/>
      <c r="E98" s="33" t="s">
        <v>117</v>
      </c>
      <c r="F98" s="23" t="s">
        <v>29</v>
      </c>
      <c r="G98" s="25">
        <v>1</v>
      </c>
      <c r="H98" s="35">
        <v>17471.189999999999</v>
      </c>
      <c r="I98" s="26">
        <f t="shared" si="8"/>
        <v>17471.189999999999</v>
      </c>
      <c r="J98" s="27">
        <f>'1-ОС'!P98</f>
        <v>1</v>
      </c>
      <c r="K98" s="25">
        <f t="shared" si="9"/>
        <v>17471.189999999999</v>
      </c>
      <c r="L98" s="27">
        <f t="shared" si="10"/>
        <v>17471.189999999999</v>
      </c>
      <c r="M98" s="27"/>
      <c r="N98" s="25">
        <f t="shared" si="11"/>
        <v>17471.189999999999</v>
      </c>
      <c r="O98" s="27">
        <f t="shared" si="12"/>
        <v>0</v>
      </c>
      <c r="P98" s="27">
        <f t="shared" si="13"/>
        <v>1</v>
      </c>
      <c r="Q98" s="25">
        <f t="shared" si="14"/>
        <v>17471.189999999999</v>
      </c>
      <c r="R98" s="26">
        <f t="shared" si="15"/>
        <v>17471.189999999999</v>
      </c>
      <c r="S98" s="39" t="s">
        <v>148</v>
      </c>
      <c r="T98" s="51" t="s">
        <v>148</v>
      </c>
      <c r="U98" s="16" t="s">
        <v>168</v>
      </c>
    </row>
    <row r="99" spans="2:21" s="16" customFormat="1" ht="38.25" x14ac:dyDescent="0.2">
      <c r="B99" s="48"/>
      <c r="C99" s="48"/>
      <c r="D99" s="93"/>
      <c r="E99" s="33" t="s">
        <v>118</v>
      </c>
      <c r="F99" s="23" t="s">
        <v>29</v>
      </c>
      <c r="G99" s="25">
        <v>68</v>
      </c>
      <c r="H99" s="35">
        <v>2401.0300000000002</v>
      </c>
      <c r="I99" s="26">
        <f t="shared" si="8"/>
        <v>163270.04</v>
      </c>
      <c r="J99" s="27">
        <f>'1-ОС'!P99</f>
        <v>0</v>
      </c>
      <c r="K99" s="25">
        <f t="shared" si="9"/>
        <v>2401.0300000000002</v>
      </c>
      <c r="L99" s="27">
        <f t="shared" si="10"/>
        <v>0</v>
      </c>
      <c r="M99" s="27"/>
      <c r="N99" s="25">
        <f t="shared" si="11"/>
        <v>2401.0300000000002</v>
      </c>
      <c r="O99" s="27">
        <f t="shared" si="12"/>
        <v>0</v>
      </c>
      <c r="P99" s="27">
        <f t="shared" si="13"/>
        <v>0</v>
      </c>
      <c r="Q99" s="25">
        <f t="shared" si="14"/>
        <v>2401.0300000000002</v>
      </c>
      <c r="R99" s="26">
        <f t="shared" si="15"/>
        <v>0</v>
      </c>
      <c r="S99" s="39" t="s">
        <v>148</v>
      </c>
    </row>
    <row r="100" spans="2:21" s="16" customFormat="1" ht="12.75" x14ac:dyDescent="0.2">
      <c r="B100" s="48"/>
      <c r="C100" s="48"/>
      <c r="D100" s="93"/>
      <c r="E100" s="33" t="s">
        <v>119</v>
      </c>
      <c r="F100" s="23" t="s">
        <v>29</v>
      </c>
      <c r="G100" s="25">
        <v>1</v>
      </c>
      <c r="H100" s="35">
        <v>5042.37</v>
      </c>
      <c r="I100" s="26">
        <f t="shared" si="8"/>
        <v>5042.37</v>
      </c>
      <c r="J100" s="27">
        <f>'1-ОС'!P100</f>
        <v>1</v>
      </c>
      <c r="K100" s="25">
        <f t="shared" si="9"/>
        <v>5042.37</v>
      </c>
      <c r="L100" s="27">
        <f t="shared" si="10"/>
        <v>5042.37</v>
      </c>
      <c r="M100" s="27"/>
      <c r="N100" s="25">
        <f t="shared" si="11"/>
        <v>5042.37</v>
      </c>
      <c r="O100" s="27">
        <f t="shared" si="12"/>
        <v>0</v>
      </c>
      <c r="P100" s="27">
        <f t="shared" si="13"/>
        <v>1</v>
      </c>
      <c r="Q100" s="25">
        <f t="shared" si="14"/>
        <v>5042.37</v>
      </c>
      <c r="R100" s="26">
        <f t="shared" si="15"/>
        <v>5042.37</v>
      </c>
      <c r="S100" s="39" t="s">
        <v>148</v>
      </c>
      <c r="T100" s="51" t="s">
        <v>148</v>
      </c>
      <c r="U100" s="16" t="s">
        <v>168</v>
      </c>
    </row>
    <row r="101" spans="2:21" s="16" customFormat="1" ht="12.75" x14ac:dyDescent="0.2">
      <c r="B101" s="48"/>
      <c r="C101" s="48"/>
      <c r="D101" s="93"/>
      <c r="E101" s="33" t="s">
        <v>120</v>
      </c>
      <c r="F101" s="23" t="s">
        <v>29</v>
      </c>
      <c r="G101" s="25">
        <v>3</v>
      </c>
      <c r="H101" s="35">
        <v>78165.25</v>
      </c>
      <c r="I101" s="26">
        <f t="shared" si="8"/>
        <v>234495.75</v>
      </c>
      <c r="J101" s="27">
        <f>'1-ОС'!P101</f>
        <v>3</v>
      </c>
      <c r="K101" s="25">
        <f t="shared" si="9"/>
        <v>78165.25</v>
      </c>
      <c r="L101" s="27">
        <f t="shared" si="10"/>
        <v>234495.75</v>
      </c>
      <c r="M101" s="27"/>
      <c r="N101" s="25">
        <f t="shared" si="11"/>
        <v>78165.25</v>
      </c>
      <c r="O101" s="27">
        <f t="shared" si="12"/>
        <v>0</v>
      </c>
      <c r="P101" s="27">
        <f t="shared" si="13"/>
        <v>3</v>
      </c>
      <c r="Q101" s="25">
        <f t="shared" si="14"/>
        <v>78165.25</v>
      </c>
      <c r="R101" s="26">
        <f t="shared" si="15"/>
        <v>234495.75</v>
      </c>
      <c r="S101" s="39" t="s">
        <v>158</v>
      </c>
      <c r="T101" s="51" t="s">
        <v>148</v>
      </c>
      <c r="U101" s="16" t="s">
        <v>168</v>
      </c>
    </row>
    <row r="102" spans="2:21" s="16" customFormat="1" ht="12.75" x14ac:dyDescent="0.2">
      <c r="B102" s="48"/>
      <c r="C102" s="48"/>
      <c r="D102" s="93"/>
      <c r="E102" s="33" t="s">
        <v>121</v>
      </c>
      <c r="F102" s="23" t="s">
        <v>29</v>
      </c>
      <c r="G102" s="25">
        <v>5</v>
      </c>
      <c r="H102" s="35">
        <v>3194.92</v>
      </c>
      <c r="I102" s="26">
        <f t="shared" si="8"/>
        <v>15974.6</v>
      </c>
      <c r="J102" s="27">
        <f>'1-ОС'!P102</f>
        <v>5</v>
      </c>
      <c r="K102" s="25">
        <f t="shared" si="9"/>
        <v>3194.92</v>
      </c>
      <c r="L102" s="27">
        <f t="shared" si="10"/>
        <v>15974.6</v>
      </c>
      <c r="M102" s="27"/>
      <c r="N102" s="25">
        <f t="shared" si="11"/>
        <v>3194.92</v>
      </c>
      <c r="O102" s="27">
        <f t="shared" si="12"/>
        <v>0</v>
      </c>
      <c r="P102" s="27">
        <f t="shared" si="13"/>
        <v>5</v>
      </c>
      <c r="Q102" s="25">
        <f t="shared" si="14"/>
        <v>3194.92</v>
      </c>
      <c r="R102" s="26">
        <f t="shared" si="15"/>
        <v>15974.6</v>
      </c>
      <c r="S102" s="39" t="s">
        <v>148</v>
      </c>
      <c r="T102" s="51" t="s">
        <v>148</v>
      </c>
      <c r="U102" s="16" t="s">
        <v>168</v>
      </c>
    </row>
    <row r="103" spans="2:21" s="16" customFormat="1" ht="12.75" x14ac:dyDescent="0.2">
      <c r="B103" s="48"/>
      <c r="C103" s="48"/>
      <c r="D103" s="93"/>
      <c r="E103" s="33" t="s">
        <v>122</v>
      </c>
      <c r="F103" s="23" t="s">
        <v>29</v>
      </c>
      <c r="G103" s="25">
        <v>138</v>
      </c>
      <c r="H103" s="35">
        <v>1266.95</v>
      </c>
      <c r="I103" s="26">
        <f t="shared" si="8"/>
        <v>174839.1</v>
      </c>
      <c r="J103" s="27">
        <f>'1-ОС'!P103</f>
        <v>138</v>
      </c>
      <c r="K103" s="25">
        <f t="shared" si="9"/>
        <v>1266.95</v>
      </c>
      <c r="L103" s="27">
        <f t="shared" si="10"/>
        <v>174839.1</v>
      </c>
      <c r="M103" s="27"/>
      <c r="N103" s="25">
        <f t="shared" si="11"/>
        <v>1266.95</v>
      </c>
      <c r="O103" s="27">
        <f t="shared" si="12"/>
        <v>0</v>
      </c>
      <c r="P103" s="27">
        <f t="shared" si="13"/>
        <v>138</v>
      </c>
      <c r="Q103" s="25">
        <f t="shared" si="14"/>
        <v>1266.95</v>
      </c>
      <c r="R103" s="26">
        <f t="shared" si="15"/>
        <v>174839.1</v>
      </c>
      <c r="S103" s="39" t="s">
        <v>158</v>
      </c>
      <c r="T103" s="51" t="s">
        <v>158</v>
      </c>
    </row>
    <row r="104" spans="2:21" s="16" customFormat="1" ht="25.5" x14ac:dyDescent="0.2">
      <c r="B104" s="48"/>
      <c r="C104" s="48"/>
      <c r="D104" s="93"/>
      <c r="E104" s="33" t="s">
        <v>102</v>
      </c>
      <c r="F104" s="23" t="s">
        <v>29</v>
      </c>
      <c r="G104" s="25">
        <v>26</v>
      </c>
      <c r="H104" s="35">
        <v>10659.32</v>
      </c>
      <c r="I104" s="26">
        <f t="shared" si="8"/>
        <v>277142.32</v>
      </c>
      <c r="J104" s="27">
        <f>'1-ОС'!P104</f>
        <v>26</v>
      </c>
      <c r="K104" s="25">
        <f t="shared" si="9"/>
        <v>10659.32</v>
      </c>
      <c r="L104" s="27">
        <f t="shared" si="10"/>
        <v>277142.32</v>
      </c>
      <c r="M104" s="27"/>
      <c r="N104" s="25">
        <f t="shared" si="11"/>
        <v>10659.32</v>
      </c>
      <c r="O104" s="27">
        <f t="shared" si="12"/>
        <v>0</v>
      </c>
      <c r="P104" s="27">
        <f t="shared" si="13"/>
        <v>26</v>
      </c>
      <c r="Q104" s="25">
        <f t="shared" si="14"/>
        <v>10659.32</v>
      </c>
      <c r="R104" s="26">
        <f t="shared" si="15"/>
        <v>277142.32</v>
      </c>
      <c r="S104" s="39" t="s">
        <v>158</v>
      </c>
      <c r="T104" s="51" t="s">
        <v>158</v>
      </c>
    </row>
    <row r="105" spans="2:21" s="16" customFormat="1" ht="25.5" x14ac:dyDescent="0.2">
      <c r="B105" s="48"/>
      <c r="C105" s="48"/>
      <c r="D105" s="93"/>
      <c r="E105" s="33" t="s">
        <v>101</v>
      </c>
      <c r="F105" s="23" t="s">
        <v>29</v>
      </c>
      <c r="G105" s="25">
        <v>71</v>
      </c>
      <c r="H105" s="35">
        <v>13165.25</v>
      </c>
      <c r="I105" s="26">
        <f t="shared" si="8"/>
        <v>934732.75</v>
      </c>
      <c r="J105" s="27">
        <f>'1-ОС'!P105</f>
        <v>71</v>
      </c>
      <c r="K105" s="25">
        <f t="shared" si="9"/>
        <v>13165.25</v>
      </c>
      <c r="L105" s="27">
        <f t="shared" si="10"/>
        <v>934732.75</v>
      </c>
      <c r="M105" s="27"/>
      <c r="N105" s="25">
        <f t="shared" si="11"/>
        <v>13165.25</v>
      </c>
      <c r="O105" s="27">
        <f t="shared" si="12"/>
        <v>0</v>
      </c>
      <c r="P105" s="27">
        <f t="shared" si="13"/>
        <v>71</v>
      </c>
      <c r="Q105" s="25">
        <f t="shared" si="14"/>
        <v>13165.25</v>
      </c>
      <c r="R105" s="26">
        <f t="shared" si="15"/>
        <v>934732.75</v>
      </c>
      <c r="S105" s="39" t="s">
        <v>158</v>
      </c>
      <c r="T105" s="51" t="s">
        <v>158</v>
      </c>
    </row>
    <row r="106" spans="2:21" s="16" customFormat="1" ht="12.75" x14ac:dyDescent="0.2">
      <c r="B106" s="48"/>
      <c r="C106" s="48"/>
      <c r="D106" s="93"/>
      <c r="E106" s="33" t="s">
        <v>123</v>
      </c>
      <c r="F106" s="23" t="s">
        <v>29</v>
      </c>
      <c r="G106" s="25">
        <v>1</v>
      </c>
      <c r="H106" s="35">
        <v>15830.51</v>
      </c>
      <c r="I106" s="26">
        <f t="shared" si="8"/>
        <v>15830.51</v>
      </c>
      <c r="J106" s="27">
        <f>'1-ОС'!P106</f>
        <v>1</v>
      </c>
      <c r="K106" s="25">
        <f t="shared" si="9"/>
        <v>15830.51</v>
      </c>
      <c r="L106" s="27">
        <f t="shared" si="10"/>
        <v>15830.51</v>
      </c>
      <c r="M106" s="27"/>
      <c r="N106" s="25">
        <f t="shared" si="11"/>
        <v>15830.51</v>
      </c>
      <c r="O106" s="27">
        <f t="shared" si="12"/>
        <v>0</v>
      </c>
      <c r="P106" s="27">
        <f t="shared" si="13"/>
        <v>1</v>
      </c>
      <c r="Q106" s="25">
        <f t="shared" si="14"/>
        <v>15830.51</v>
      </c>
      <c r="R106" s="26">
        <f t="shared" si="15"/>
        <v>15830.51</v>
      </c>
      <c r="S106" s="39" t="s">
        <v>148</v>
      </c>
      <c r="T106" s="51" t="s">
        <v>148</v>
      </c>
      <c r="U106" s="16" t="s">
        <v>168</v>
      </c>
    </row>
    <row r="107" spans="2:21" s="16" customFormat="1" ht="12.75" x14ac:dyDescent="0.2">
      <c r="B107" s="48"/>
      <c r="C107" s="48"/>
      <c r="D107" s="93"/>
      <c r="E107" s="33" t="s">
        <v>124</v>
      </c>
      <c r="F107" s="23" t="s">
        <v>29</v>
      </c>
      <c r="G107" s="25">
        <v>100</v>
      </c>
      <c r="H107" s="35">
        <v>7.58</v>
      </c>
      <c r="I107" s="26">
        <f t="shared" si="8"/>
        <v>758</v>
      </c>
      <c r="J107" s="27">
        <f>'1-ОС'!P107</f>
        <v>0</v>
      </c>
      <c r="K107" s="25">
        <f t="shared" si="9"/>
        <v>7.58</v>
      </c>
      <c r="L107" s="27">
        <f t="shared" si="10"/>
        <v>0</v>
      </c>
      <c r="M107" s="27"/>
      <c r="N107" s="25">
        <f t="shared" si="11"/>
        <v>7.58</v>
      </c>
      <c r="O107" s="27">
        <f t="shared" si="12"/>
        <v>0</v>
      </c>
      <c r="P107" s="27">
        <f t="shared" si="13"/>
        <v>0</v>
      </c>
      <c r="Q107" s="25">
        <f t="shared" si="14"/>
        <v>7.58</v>
      </c>
      <c r="R107" s="26">
        <f t="shared" si="15"/>
        <v>0</v>
      </c>
      <c r="S107" s="39" t="s">
        <v>157</v>
      </c>
    </row>
    <row r="108" spans="2:21" s="16" customFormat="1" ht="12.75" x14ac:dyDescent="0.2">
      <c r="B108" s="48"/>
      <c r="C108" s="48"/>
      <c r="D108" s="93"/>
      <c r="E108" s="33" t="s">
        <v>125</v>
      </c>
      <c r="F108" s="23" t="s">
        <v>29</v>
      </c>
      <c r="G108" s="25">
        <v>115</v>
      </c>
      <c r="H108" s="35">
        <v>4561.0200000000004</v>
      </c>
      <c r="I108" s="26">
        <f t="shared" si="8"/>
        <v>524517.30000000005</v>
      </c>
      <c r="J108" s="27">
        <f>'1-ОС'!P108</f>
        <v>115</v>
      </c>
      <c r="K108" s="25">
        <f t="shared" si="9"/>
        <v>4561.0200000000004</v>
      </c>
      <c r="L108" s="27">
        <f t="shared" si="10"/>
        <v>524517.30000000005</v>
      </c>
      <c r="M108" s="27">
        <v>102</v>
      </c>
      <c r="N108" s="25">
        <f t="shared" si="11"/>
        <v>4561.0200000000004</v>
      </c>
      <c r="O108" s="27">
        <f t="shared" si="12"/>
        <v>465224.04000000004</v>
      </c>
      <c r="P108" s="27">
        <f t="shared" si="13"/>
        <v>13</v>
      </c>
      <c r="Q108" s="25">
        <f t="shared" si="14"/>
        <v>4561.0200000000004</v>
      </c>
      <c r="R108" s="26">
        <f t="shared" si="15"/>
        <v>59293.260000000009</v>
      </c>
      <c r="S108" s="39" t="s">
        <v>148</v>
      </c>
      <c r="T108" s="51" t="s">
        <v>148</v>
      </c>
    </row>
    <row r="109" spans="2:21" s="16" customFormat="1" ht="12.75" x14ac:dyDescent="0.2">
      <c r="B109" s="48"/>
      <c r="C109" s="48"/>
      <c r="D109" s="93"/>
      <c r="E109" s="33" t="s">
        <v>126</v>
      </c>
      <c r="F109" s="23" t="s">
        <v>29</v>
      </c>
      <c r="G109" s="25">
        <v>33</v>
      </c>
      <c r="H109" s="35">
        <v>3722.62</v>
      </c>
      <c r="I109" s="26">
        <f t="shared" si="8"/>
        <v>122846.45999999999</v>
      </c>
      <c r="J109" s="27">
        <f>'1-ОС'!P109</f>
        <v>33</v>
      </c>
      <c r="K109" s="25">
        <f t="shared" si="9"/>
        <v>3722.62</v>
      </c>
      <c r="L109" s="27">
        <f t="shared" si="10"/>
        <v>122846.45999999999</v>
      </c>
      <c r="M109" s="27">
        <v>33</v>
      </c>
      <c r="N109" s="25">
        <f t="shared" si="11"/>
        <v>3722.62</v>
      </c>
      <c r="O109" s="27">
        <f t="shared" si="12"/>
        <v>122846.45999999999</v>
      </c>
      <c r="P109" s="27">
        <f t="shared" si="13"/>
        <v>0</v>
      </c>
      <c r="Q109" s="25">
        <f t="shared" si="14"/>
        <v>3722.62</v>
      </c>
      <c r="R109" s="26">
        <f t="shared" si="15"/>
        <v>0</v>
      </c>
      <c r="S109" s="39" t="s">
        <v>148</v>
      </c>
    </row>
    <row r="110" spans="2:21" s="16" customFormat="1" ht="25.5" x14ac:dyDescent="0.2">
      <c r="B110" s="48"/>
      <c r="C110" s="48"/>
      <c r="D110" s="93"/>
      <c r="E110" s="33" t="s">
        <v>127</v>
      </c>
      <c r="F110" s="23" t="s">
        <v>29</v>
      </c>
      <c r="G110" s="25">
        <v>115</v>
      </c>
      <c r="H110" s="35">
        <v>1610.17</v>
      </c>
      <c r="I110" s="26">
        <f t="shared" si="8"/>
        <v>185169.55000000002</v>
      </c>
      <c r="J110" s="27">
        <f>'1-ОС'!P110</f>
        <v>115</v>
      </c>
      <c r="K110" s="25">
        <f t="shared" si="9"/>
        <v>1610.17</v>
      </c>
      <c r="L110" s="27">
        <f t="shared" si="10"/>
        <v>185169.55000000002</v>
      </c>
      <c r="M110" s="27"/>
      <c r="N110" s="25">
        <f t="shared" si="11"/>
        <v>1610.17</v>
      </c>
      <c r="O110" s="27">
        <f t="shared" si="12"/>
        <v>0</v>
      </c>
      <c r="P110" s="27">
        <f t="shared" si="13"/>
        <v>115</v>
      </c>
      <c r="Q110" s="25">
        <f t="shared" si="14"/>
        <v>1610.17</v>
      </c>
      <c r="R110" s="26">
        <f t="shared" si="15"/>
        <v>185169.55000000002</v>
      </c>
      <c r="S110" s="39" t="s">
        <v>148</v>
      </c>
      <c r="T110" s="51" t="s">
        <v>148</v>
      </c>
    </row>
    <row r="111" spans="2:21" s="16" customFormat="1" ht="12.75" x14ac:dyDescent="0.2">
      <c r="B111" s="48"/>
      <c r="C111" s="48"/>
      <c r="D111" s="93"/>
      <c r="E111" s="33" t="s">
        <v>113</v>
      </c>
      <c r="F111" s="23" t="s">
        <v>29</v>
      </c>
      <c r="G111" s="25">
        <v>138</v>
      </c>
      <c r="H111" s="35">
        <v>2928.2</v>
      </c>
      <c r="I111" s="26">
        <f t="shared" si="8"/>
        <v>404091.6</v>
      </c>
      <c r="J111" s="27">
        <f>'1-ОС'!P111</f>
        <v>58</v>
      </c>
      <c r="K111" s="25">
        <f t="shared" si="9"/>
        <v>2928.2</v>
      </c>
      <c r="L111" s="27">
        <f t="shared" si="10"/>
        <v>169835.59999999998</v>
      </c>
      <c r="M111" s="27"/>
      <c r="N111" s="25">
        <f t="shared" si="11"/>
        <v>2928.2</v>
      </c>
      <c r="O111" s="27">
        <f t="shared" si="12"/>
        <v>0</v>
      </c>
      <c r="P111" s="27">
        <f t="shared" si="13"/>
        <v>58</v>
      </c>
      <c r="Q111" s="25">
        <f t="shared" si="14"/>
        <v>2928.2</v>
      </c>
      <c r="R111" s="26">
        <f t="shared" si="15"/>
        <v>169835.59999999998</v>
      </c>
      <c r="S111" s="39" t="s">
        <v>148</v>
      </c>
      <c r="T111" s="51" t="s">
        <v>148</v>
      </c>
    </row>
    <row r="112" spans="2:21" s="16" customFormat="1" ht="76.5" x14ac:dyDescent="0.2">
      <c r="B112" s="48"/>
      <c r="C112" s="48"/>
      <c r="D112" s="93"/>
      <c r="E112" s="33" t="s">
        <v>128</v>
      </c>
      <c r="F112" s="23" t="s">
        <v>29</v>
      </c>
      <c r="G112" s="25">
        <v>19</v>
      </c>
      <c r="H112" s="35">
        <v>1667.58</v>
      </c>
      <c r="I112" s="26">
        <f t="shared" si="8"/>
        <v>31684.019999999997</v>
      </c>
      <c r="J112" s="27">
        <f>'1-ОС'!P112</f>
        <v>19</v>
      </c>
      <c r="K112" s="25">
        <f t="shared" si="9"/>
        <v>1667.58</v>
      </c>
      <c r="L112" s="27">
        <f t="shared" si="10"/>
        <v>31684.019999999997</v>
      </c>
      <c r="M112" s="27"/>
      <c r="N112" s="25">
        <f t="shared" si="11"/>
        <v>1667.58</v>
      </c>
      <c r="O112" s="27">
        <f t="shared" si="12"/>
        <v>0</v>
      </c>
      <c r="P112" s="27">
        <f t="shared" si="13"/>
        <v>19</v>
      </c>
      <c r="Q112" s="25">
        <f t="shared" si="14"/>
        <v>1667.58</v>
      </c>
      <c r="R112" s="26">
        <f t="shared" si="15"/>
        <v>31684.019999999997</v>
      </c>
      <c r="S112" s="39" t="s">
        <v>149</v>
      </c>
      <c r="T112" s="51" t="s">
        <v>152</v>
      </c>
    </row>
    <row r="113" spans="2:20" s="16" customFormat="1" ht="51" x14ac:dyDescent="0.2">
      <c r="B113" s="48"/>
      <c r="C113" s="48"/>
      <c r="D113" s="93"/>
      <c r="E113" s="33" t="s">
        <v>129</v>
      </c>
      <c r="F113" s="23" t="s">
        <v>29</v>
      </c>
      <c r="G113" s="25">
        <v>8</v>
      </c>
      <c r="H113" s="35">
        <v>3307.61</v>
      </c>
      <c r="I113" s="26">
        <f t="shared" si="8"/>
        <v>26460.880000000001</v>
      </c>
      <c r="J113" s="27">
        <f>'1-ОС'!P113</f>
        <v>8</v>
      </c>
      <c r="K113" s="25">
        <f t="shared" si="9"/>
        <v>3307.61</v>
      </c>
      <c r="L113" s="27">
        <f t="shared" si="10"/>
        <v>26460.880000000001</v>
      </c>
      <c r="M113" s="27"/>
      <c r="N113" s="25">
        <f t="shared" si="11"/>
        <v>3307.61</v>
      </c>
      <c r="O113" s="27">
        <f t="shared" si="12"/>
        <v>0</v>
      </c>
      <c r="P113" s="27">
        <f t="shared" si="13"/>
        <v>8</v>
      </c>
      <c r="Q113" s="25">
        <f t="shared" si="14"/>
        <v>3307.61</v>
      </c>
      <c r="R113" s="26">
        <f t="shared" si="15"/>
        <v>26460.880000000001</v>
      </c>
      <c r="S113" s="39" t="s">
        <v>151</v>
      </c>
      <c r="T113" s="51" t="s">
        <v>154</v>
      </c>
    </row>
    <row r="114" spans="2:20" s="16" customFormat="1" ht="38.25" x14ac:dyDescent="0.2">
      <c r="B114" s="48"/>
      <c r="C114" s="48"/>
      <c r="D114" s="93"/>
      <c r="E114" s="33" t="s">
        <v>130</v>
      </c>
      <c r="F114" s="23" t="s">
        <v>29</v>
      </c>
      <c r="G114" s="25">
        <v>1</v>
      </c>
      <c r="H114" s="35">
        <v>1308.6199999999999</v>
      </c>
      <c r="I114" s="26">
        <f t="shared" si="8"/>
        <v>1308.6199999999999</v>
      </c>
      <c r="J114" s="27">
        <f>'1-ОС'!P114</f>
        <v>1</v>
      </c>
      <c r="K114" s="25">
        <f t="shared" si="9"/>
        <v>1308.6199999999999</v>
      </c>
      <c r="L114" s="27">
        <f t="shared" si="10"/>
        <v>1308.6199999999999</v>
      </c>
      <c r="M114" s="27"/>
      <c r="N114" s="25">
        <f t="shared" si="11"/>
        <v>1308.6199999999999</v>
      </c>
      <c r="O114" s="27">
        <f t="shared" si="12"/>
        <v>0</v>
      </c>
      <c r="P114" s="27">
        <f t="shared" si="13"/>
        <v>1</v>
      </c>
      <c r="Q114" s="25">
        <f t="shared" si="14"/>
        <v>1308.6199999999999</v>
      </c>
      <c r="R114" s="26">
        <f t="shared" si="15"/>
        <v>1308.6199999999999</v>
      </c>
      <c r="S114" s="39" t="s">
        <v>149</v>
      </c>
      <c r="T114" s="51" t="s">
        <v>176</v>
      </c>
    </row>
    <row r="115" spans="2:20" s="16" customFormat="1" ht="25.5" x14ac:dyDescent="0.2">
      <c r="B115" s="48"/>
      <c r="C115" s="48"/>
      <c r="D115" s="93"/>
      <c r="E115" s="33" t="s">
        <v>131</v>
      </c>
      <c r="F115" s="23" t="s">
        <v>29</v>
      </c>
      <c r="G115" s="25">
        <v>4</v>
      </c>
      <c r="H115" s="35">
        <v>2198.19</v>
      </c>
      <c r="I115" s="26">
        <f t="shared" si="8"/>
        <v>8792.76</v>
      </c>
      <c r="J115" s="27">
        <f>'1-ОС'!P115</f>
        <v>4</v>
      </c>
      <c r="K115" s="25">
        <f t="shared" si="9"/>
        <v>2198.19</v>
      </c>
      <c r="L115" s="27">
        <f t="shared" si="10"/>
        <v>8792.76</v>
      </c>
      <c r="M115" s="27"/>
      <c r="N115" s="25">
        <f t="shared" si="11"/>
        <v>2198.19</v>
      </c>
      <c r="O115" s="27">
        <f t="shared" si="12"/>
        <v>0</v>
      </c>
      <c r="P115" s="27">
        <f t="shared" si="13"/>
        <v>4</v>
      </c>
      <c r="Q115" s="25">
        <f t="shared" si="14"/>
        <v>2198.19</v>
      </c>
      <c r="R115" s="26">
        <f t="shared" si="15"/>
        <v>8792.76</v>
      </c>
      <c r="S115" s="39" t="s">
        <v>149</v>
      </c>
      <c r="T115" s="51" t="s">
        <v>152</v>
      </c>
    </row>
    <row r="116" spans="2:20" s="16" customFormat="1" ht="25.5" x14ac:dyDescent="0.2">
      <c r="B116" s="48"/>
      <c r="C116" s="48"/>
      <c r="D116" s="93"/>
      <c r="E116" s="33" t="s">
        <v>132</v>
      </c>
      <c r="F116" s="23" t="s">
        <v>29</v>
      </c>
      <c r="G116" s="25">
        <v>3</v>
      </c>
      <c r="H116" s="35">
        <v>419.27</v>
      </c>
      <c r="I116" s="26">
        <f t="shared" si="8"/>
        <v>1257.81</v>
      </c>
      <c r="J116" s="27">
        <f>'1-ОС'!P116</f>
        <v>3</v>
      </c>
      <c r="K116" s="25">
        <f t="shared" si="9"/>
        <v>419.27</v>
      </c>
      <c r="L116" s="27">
        <f t="shared" si="10"/>
        <v>1257.81</v>
      </c>
      <c r="M116" s="27"/>
      <c r="N116" s="25">
        <f t="shared" si="11"/>
        <v>419.27</v>
      </c>
      <c r="O116" s="27">
        <f t="shared" si="12"/>
        <v>0</v>
      </c>
      <c r="P116" s="27">
        <f t="shared" si="13"/>
        <v>3</v>
      </c>
      <c r="Q116" s="25">
        <f t="shared" si="14"/>
        <v>419.27</v>
      </c>
      <c r="R116" s="26">
        <f t="shared" si="15"/>
        <v>1257.81</v>
      </c>
      <c r="S116" s="39" t="s">
        <v>149</v>
      </c>
      <c r="T116" s="51" t="s">
        <v>149</v>
      </c>
    </row>
    <row r="117" spans="2:20" s="16" customFormat="1" ht="25.5" x14ac:dyDescent="0.2">
      <c r="B117" s="48"/>
      <c r="C117" s="48"/>
      <c r="D117" s="93"/>
      <c r="E117" s="33" t="s">
        <v>133</v>
      </c>
      <c r="F117" s="23" t="s">
        <v>29</v>
      </c>
      <c r="G117" s="25">
        <v>250</v>
      </c>
      <c r="H117" s="35">
        <v>693</v>
      </c>
      <c r="I117" s="26">
        <f t="shared" si="8"/>
        <v>173250</v>
      </c>
      <c r="J117" s="27">
        <f>'1-ОС'!P117</f>
        <v>250</v>
      </c>
      <c r="K117" s="25">
        <f t="shared" si="9"/>
        <v>693</v>
      </c>
      <c r="L117" s="27">
        <f t="shared" si="10"/>
        <v>173250</v>
      </c>
      <c r="M117" s="27">
        <v>250</v>
      </c>
      <c r="N117" s="25">
        <f t="shared" si="11"/>
        <v>693</v>
      </c>
      <c r="O117" s="27">
        <f t="shared" si="12"/>
        <v>173250</v>
      </c>
      <c r="P117" s="27">
        <f t="shared" si="13"/>
        <v>0</v>
      </c>
      <c r="Q117" s="25">
        <f t="shared" si="14"/>
        <v>693</v>
      </c>
      <c r="R117" s="26">
        <f t="shared" si="15"/>
        <v>0</v>
      </c>
      <c r="S117" s="39" t="s">
        <v>149</v>
      </c>
    </row>
    <row r="118" spans="2:20" s="16" customFormat="1" ht="25.5" x14ac:dyDescent="0.2">
      <c r="B118" s="48"/>
      <c r="C118" s="48"/>
      <c r="D118" s="93"/>
      <c r="E118" s="33" t="s">
        <v>134</v>
      </c>
      <c r="F118" s="23" t="s">
        <v>29</v>
      </c>
      <c r="G118" s="25">
        <v>347</v>
      </c>
      <c r="H118" s="35">
        <v>495.49</v>
      </c>
      <c r="I118" s="26">
        <f t="shared" si="8"/>
        <v>171935.03</v>
      </c>
      <c r="J118" s="27">
        <f>'1-ОС'!P118</f>
        <v>347</v>
      </c>
      <c r="K118" s="25">
        <f t="shared" si="9"/>
        <v>495.49</v>
      </c>
      <c r="L118" s="27">
        <f t="shared" si="10"/>
        <v>171935.03</v>
      </c>
      <c r="M118" s="27">
        <v>250</v>
      </c>
      <c r="N118" s="25">
        <f t="shared" si="11"/>
        <v>495.49</v>
      </c>
      <c r="O118" s="27">
        <f t="shared" si="12"/>
        <v>123872.5</v>
      </c>
      <c r="P118" s="27">
        <f t="shared" si="13"/>
        <v>97</v>
      </c>
      <c r="Q118" s="25">
        <f t="shared" si="14"/>
        <v>495.49</v>
      </c>
      <c r="R118" s="26">
        <f t="shared" si="15"/>
        <v>48062.53</v>
      </c>
      <c r="S118" s="39" t="s">
        <v>149</v>
      </c>
      <c r="T118" s="51" t="s">
        <v>149</v>
      </c>
    </row>
    <row r="119" spans="2:20" s="16" customFormat="1" ht="25.5" x14ac:dyDescent="0.2">
      <c r="B119" s="48"/>
      <c r="C119" s="48"/>
      <c r="D119" s="93"/>
      <c r="E119" s="33" t="s">
        <v>135</v>
      </c>
      <c r="F119" s="23" t="s">
        <v>29</v>
      </c>
      <c r="G119" s="25">
        <v>181</v>
      </c>
      <c r="H119" s="35">
        <v>212.97</v>
      </c>
      <c r="I119" s="26">
        <f t="shared" si="8"/>
        <v>38547.57</v>
      </c>
      <c r="J119" s="27">
        <f>'1-ОС'!P119</f>
        <v>181</v>
      </c>
      <c r="K119" s="25">
        <f t="shared" si="9"/>
        <v>212.97</v>
      </c>
      <c r="L119" s="27">
        <f t="shared" si="10"/>
        <v>38547.57</v>
      </c>
      <c r="M119" s="27"/>
      <c r="N119" s="25">
        <f t="shared" si="11"/>
        <v>212.97</v>
      </c>
      <c r="O119" s="27">
        <f t="shared" si="12"/>
        <v>0</v>
      </c>
      <c r="P119" s="27">
        <f t="shared" si="13"/>
        <v>181</v>
      </c>
      <c r="Q119" s="25">
        <f t="shared" si="14"/>
        <v>212.97</v>
      </c>
      <c r="R119" s="26">
        <f t="shared" si="15"/>
        <v>38547.57</v>
      </c>
      <c r="S119" s="39" t="s">
        <v>149</v>
      </c>
      <c r="T119" s="51" t="s">
        <v>149</v>
      </c>
    </row>
    <row r="120" spans="2:20" s="16" customFormat="1" ht="12.75" x14ac:dyDescent="0.2">
      <c r="B120" s="48"/>
      <c r="C120" s="48"/>
      <c r="D120" s="93"/>
      <c r="E120" s="33" t="s">
        <v>116</v>
      </c>
      <c r="F120" s="23" t="s">
        <v>29</v>
      </c>
      <c r="G120" s="25">
        <v>40</v>
      </c>
      <c r="H120" s="35">
        <v>279.51</v>
      </c>
      <c r="I120" s="26">
        <f t="shared" si="8"/>
        <v>11180.4</v>
      </c>
      <c r="J120" s="27">
        <f>'1-ОС'!P120</f>
        <v>40</v>
      </c>
      <c r="K120" s="25">
        <f t="shared" si="9"/>
        <v>279.51</v>
      </c>
      <c r="L120" s="27">
        <f t="shared" si="10"/>
        <v>11180.4</v>
      </c>
      <c r="M120" s="27"/>
      <c r="N120" s="25">
        <f t="shared" si="11"/>
        <v>279.51</v>
      </c>
      <c r="O120" s="27">
        <f t="shared" si="12"/>
        <v>0</v>
      </c>
      <c r="P120" s="27">
        <f t="shared" si="13"/>
        <v>40</v>
      </c>
      <c r="Q120" s="25">
        <f t="shared" si="14"/>
        <v>279.51</v>
      </c>
      <c r="R120" s="26">
        <f t="shared" si="15"/>
        <v>11180.4</v>
      </c>
      <c r="S120" s="39" t="s">
        <v>150</v>
      </c>
      <c r="T120" s="51" t="s">
        <v>149</v>
      </c>
    </row>
    <row r="121" spans="2:20" s="16" customFormat="1" ht="38.25" x14ac:dyDescent="0.2">
      <c r="B121" s="48"/>
      <c r="C121" s="48"/>
      <c r="D121" s="93"/>
      <c r="E121" s="33" t="s">
        <v>136</v>
      </c>
      <c r="F121" s="23" t="s">
        <v>29</v>
      </c>
      <c r="G121" s="25">
        <v>2</v>
      </c>
      <c r="H121" s="35">
        <v>6767.8</v>
      </c>
      <c r="I121" s="26">
        <f t="shared" si="8"/>
        <v>13535.6</v>
      </c>
      <c r="J121" s="27">
        <f>'1-ОС'!P121</f>
        <v>2</v>
      </c>
      <c r="K121" s="25">
        <f t="shared" si="9"/>
        <v>6767.8</v>
      </c>
      <c r="L121" s="27">
        <f t="shared" si="10"/>
        <v>13535.6</v>
      </c>
      <c r="M121" s="27"/>
      <c r="N121" s="25">
        <f t="shared" si="11"/>
        <v>6767.8</v>
      </c>
      <c r="O121" s="27">
        <f t="shared" si="12"/>
        <v>0</v>
      </c>
      <c r="P121" s="27">
        <f t="shared" si="13"/>
        <v>2</v>
      </c>
      <c r="Q121" s="25">
        <f t="shared" si="14"/>
        <v>6767.8</v>
      </c>
      <c r="R121" s="26">
        <f t="shared" si="15"/>
        <v>13535.6</v>
      </c>
      <c r="S121" s="39" t="s">
        <v>159</v>
      </c>
      <c r="T121" s="51" t="s">
        <v>152</v>
      </c>
    </row>
    <row r="122" spans="2:20" s="16" customFormat="1" ht="12.75" x14ac:dyDescent="0.2">
      <c r="B122" s="48"/>
      <c r="C122" s="48"/>
      <c r="D122" s="93"/>
      <c r="E122" s="33" t="s">
        <v>137</v>
      </c>
      <c r="F122" s="23" t="s">
        <v>29</v>
      </c>
      <c r="G122" s="25">
        <v>2</v>
      </c>
      <c r="H122" s="35">
        <v>40606.78</v>
      </c>
      <c r="I122" s="26">
        <f t="shared" si="8"/>
        <v>81213.56</v>
      </c>
      <c r="J122" s="27">
        <f>'1-ОС'!P122</f>
        <v>2</v>
      </c>
      <c r="K122" s="25">
        <f t="shared" si="9"/>
        <v>40606.78</v>
      </c>
      <c r="L122" s="27">
        <f t="shared" si="10"/>
        <v>81213.56</v>
      </c>
      <c r="M122" s="27"/>
      <c r="N122" s="25">
        <f t="shared" si="11"/>
        <v>40606.78</v>
      </c>
      <c r="O122" s="27">
        <f t="shared" si="12"/>
        <v>0</v>
      </c>
      <c r="P122" s="27">
        <f t="shared" si="13"/>
        <v>2</v>
      </c>
      <c r="Q122" s="25">
        <f t="shared" si="14"/>
        <v>40606.78</v>
      </c>
      <c r="R122" s="26">
        <f t="shared" si="15"/>
        <v>81213.56</v>
      </c>
      <c r="S122" s="39" t="s">
        <v>159</v>
      </c>
      <c r="T122" s="51" t="s">
        <v>152</v>
      </c>
    </row>
    <row r="123" spans="2:20" s="16" customFormat="1" ht="38.25" x14ac:dyDescent="0.2">
      <c r="B123" s="48"/>
      <c r="C123" s="48"/>
      <c r="D123" s="93"/>
      <c r="E123" s="33" t="s">
        <v>138</v>
      </c>
      <c r="F123" s="23" t="s">
        <v>29</v>
      </c>
      <c r="G123" s="25">
        <v>2</v>
      </c>
      <c r="H123" s="35">
        <v>3383.9</v>
      </c>
      <c r="I123" s="26">
        <f t="shared" si="8"/>
        <v>6767.8</v>
      </c>
      <c r="J123" s="27">
        <f>'1-ОС'!P123</f>
        <v>2</v>
      </c>
      <c r="K123" s="25">
        <f t="shared" si="9"/>
        <v>3383.9</v>
      </c>
      <c r="L123" s="27">
        <f t="shared" si="10"/>
        <v>6767.8</v>
      </c>
      <c r="M123" s="27"/>
      <c r="N123" s="25">
        <f t="shared" si="11"/>
        <v>3383.9</v>
      </c>
      <c r="O123" s="27">
        <f t="shared" si="12"/>
        <v>0</v>
      </c>
      <c r="P123" s="27">
        <f t="shared" si="13"/>
        <v>2</v>
      </c>
      <c r="Q123" s="25">
        <f t="shared" si="14"/>
        <v>3383.9</v>
      </c>
      <c r="R123" s="26">
        <f t="shared" si="15"/>
        <v>6767.8</v>
      </c>
      <c r="S123" s="39" t="s">
        <v>159</v>
      </c>
      <c r="T123" s="51" t="s">
        <v>152</v>
      </c>
    </row>
    <row r="124" spans="2:20" s="16" customFormat="1" ht="38.25" x14ac:dyDescent="0.2">
      <c r="B124" s="48"/>
      <c r="C124" s="48"/>
      <c r="D124" s="93"/>
      <c r="E124" s="33" t="s">
        <v>139</v>
      </c>
      <c r="F124" s="23" t="s">
        <v>29</v>
      </c>
      <c r="G124" s="25">
        <v>3</v>
      </c>
      <c r="H124" s="35">
        <v>4954.95</v>
      </c>
      <c r="I124" s="26">
        <f t="shared" si="8"/>
        <v>14864.849999999999</v>
      </c>
      <c r="J124" s="27">
        <f>'1-ОС'!P124</f>
        <v>3</v>
      </c>
      <c r="K124" s="25">
        <f t="shared" si="9"/>
        <v>4954.95</v>
      </c>
      <c r="L124" s="27">
        <f t="shared" si="10"/>
        <v>14864.849999999999</v>
      </c>
      <c r="M124" s="27"/>
      <c r="N124" s="25">
        <f t="shared" si="11"/>
        <v>4954.95</v>
      </c>
      <c r="O124" s="27">
        <f t="shared" si="12"/>
        <v>0</v>
      </c>
      <c r="P124" s="27">
        <f t="shared" si="13"/>
        <v>3</v>
      </c>
      <c r="Q124" s="25">
        <f t="shared" si="14"/>
        <v>4954.95</v>
      </c>
      <c r="R124" s="26">
        <f t="shared" si="15"/>
        <v>14864.849999999999</v>
      </c>
      <c r="S124" s="39">
        <v>3</v>
      </c>
      <c r="T124" s="51" t="s">
        <v>152</v>
      </c>
    </row>
    <row r="125" spans="2:20" s="16" customFormat="1" ht="38.25" x14ac:dyDescent="0.2">
      <c r="B125" s="48"/>
      <c r="C125" s="48"/>
      <c r="D125" s="93"/>
      <c r="E125" s="33" t="s">
        <v>140</v>
      </c>
      <c r="F125" s="23" t="s">
        <v>29</v>
      </c>
      <c r="G125" s="25">
        <v>50</v>
      </c>
      <c r="H125" s="35">
        <v>2401.0300000000002</v>
      </c>
      <c r="I125" s="26">
        <f t="shared" si="8"/>
        <v>120051.50000000001</v>
      </c>
      <c r="J125" s="27">
        <f>'1-ОС'!P125</f>
        <v>30</v>
      </c>
      <c r="K125" s="25">
        <f t="shared" si="9"/>
        <v>2401.0300000000002</v>
      </c>
      <c r="L125" s="27">
        <f t="shared" si="10"/>
        <v>72030.900000000009</v>
      </c>
      <c r="M125" s="27">
        <v>30</v>
      </c>
      <c r="N125" s="25">
        <f t="shared" si="11"/>
        <v>2401.0300000000002</v>
      </c>
      <c r="O125" s="27">
        <f t="shared" si="12"/>
        <v>72030.900000000009</v>
      </c>
      <c r="P125" s="27">
        <f t="shared" si="13"/>
        <v>0</v>
      </c>
      <c r="Q125" s="25">
        <f t="shared" si="14"/>
        <v>2401.0300000000002</v>
      </c>
      <c r="R125" s="26">
        <f t="shared" si="15"/>
        <v>0</v>
      </c>
      <c r="S125" s="39" t="s">
        <v>148</v>
      </c>
    </row>
    <row r="126" spans="2:20" s="16" customFormat="1" ht="63.75" x14ac:dyDescent="0.2">
      <c r="B126" s="48"/>
      <c r="C126" s="48"/>
      <c r="D126" s="93"/>
      <c r="E126" s="33" t="s">
        <v>141</v>
      </c>
      <c r="F126" s="23" t="s">
        <v>29</v>
      </c>
      <c r="G126" s="25">
        <v>2</v>
      </c>
      <c r="H126" s="35">
        <v>1613.53</v>
      </c>
      <c r="I126" s="26">
        <f t="shared" si="8"/>
        <v>3227.06</v>
      </c>
      <c r="J126" s="27">
        <f>'1-ОС'!P126</f>
        <v>2</v>
      </c>
      <c r="K126" s="25">
        <f t="shared" si="9"/>
        <v>1613.53</v>
      </c>
      <c r="L126" s="27">
        <f t="shared" si="10"/>
        <v>3227.06</v>
      </c>
      <c r="M126" s="27"/>
      <c r="N126" s="25">
        <f t="shared" si="11"/>
        <v>1613.53</v>
      </c>
      <c r="O126" s="27">
        <f t="shared" si="12"/>
        <v>0</v>
      </c>
      <c r="P126" s="27">
        <f t="shared" si="13"/>
        <v>2</v>
      </c>
      <c r="Q126" s="25">
        <f t="shared" si="14"/>
        <v>1613.53</v>
      </c>
      <c r="R126" s="26">
        <f t="shared" si="15"/>
        <v>3227.06</v>
      </c>
      <c r="S126" s="39" t="s">
        <v>148</v>
      </c>
      <c r="T126" s="51" t="s">
        <v>148</v>
      </c>
    </row>
    <row r="127" spans="2:20" s="16" customFormat="1" ht="12.75" x14ac:dyDescent="0.2">
      <c r="B127" s="48"/>
      <c r="C127" s="48"/>
      <c r="D127" s="93"/>
      <c r="E127" s="33" t="s">
        <v>142</v>
      </c>
      <c r="F127" s="23" t="s">
        <v>29</v>
      </c>
      <c r="G127" s="25">
        <v>112</v>
      </c>
      <c r="H127" s="35">
        <v>1464.1</v>
      </c>
      <c r="I127" s="26">
        <f t="shared" si="8"/>
        <v>163979.19999999998</v>
      </c>
      <c r="J127" s="27">
        <f>'1-ОС'!P127</f>
        <v>24</v>
      </c>
      <c r="K127" s="25">
        <f t="shared" si="9"/>
        <v>1464.1</v>
      </c>
      <c r="L127" s="27">
        <f t="shared" si="10"/>
        <v>35138.399999999994</v>
      </c>
      <c r="M127" s="27">
        <v>20</v>
      </c>
      <c r="N127" s="25">
        <f t="shared" si="11"/>
        <v>1464.1</v>
      </c>
      <c r="O127" s="27">
        <f t="shared" si="12"/>
        <v>29282</v>
      </c>
      <c r="P127" s="27">
        <f t="shared" si="13"/>
        <v>4</v>
      </c>
      <c r="Q127" s="25">
        <f t="shared" si="14"/>
        <v>1464.1</v>
      </c>
      <c r="R127" s="26">
        <f t="shared" si="15"/>
        <v>5856.4</v>
      </c>
      <c r="S127" s="39" t="s">
        <v>148</v>
      </c>
      <c r="T127" s="51" t="s">
        <v>148</v>
      </c>
    </row>
    <row r="128" spans="2:20" s="16" customFormat="1" ht="12.75" x14ac:dyDescent="0.2">
      <c r="B128" s="48"/>
      <c r="C128" s="48"/>
      <c r="D128" s="93"/>
      <c r="E128" s="33" t="s">
        <v>126</v>
      </c>
      <c r="F128" s="23" t="s">
        <v>29</v>
      </c>
      <c r="G128" s="25">
        <v>82</v>
      </c>
      <c r="H128" s="35">
        <v>3722.62</v>
      </c>
      <c r="I128" s="26">
        <f t="shared" si="8"/>
        <v>305254.83999999997</v>
      </c>
      <c r="J128" s="27">
        <f>'1-ОС'!P128</f>
        <v>82</v>
      </c>
      <c r="K128" s="25">
        <f t="shared" si="9"/>
        <v>3722.62</v>
      </c>
      <c r="L128" s="27">
        <f t="shared" si="10"/>
        <v>305254.83999999997</v>
      </c>
      <c r="M128" s="27">
        <v>82</v>
      </c>
      <c r="N128" s="25">
        <f t="shared" si="11"/>
        <v>3722.62</v>
      </c>
      <c r="O128" s="27">
        <f t="shared" si="12"/>
        <v>305254.83999999997</v>
      </c>
      <c r="P128" s="27">
        <f t="shared" si="13"/>
        <v>0</v>
      </c>
      <c r="Q128" s="25">
        <f t="shared" si="14"/>
        <v>3722.62</v>
      </c>
      <c r="R128" s="26">
        <f t="shared" si="15"/>
        <v>0</v>
      </c>
      <c r="S128" s="39" t="s">
        <v>148</v>
      </c>
    </row>
    <row r="129" spans="1:21" s="16" customFormat="1" ht="12.75" x14ac:dyDescent="0.2">
      <c r="B129" s="48"/>
      <c r="C129" s="48"/>
      <c r="D129" s="93"/>
      <c r="E129" s="33" t="s">
        <v>113</v>
      </c>
      <c r="F129" s="23" t="s">
        <v>29</v>
      </c>
      <c r="G129" s="25">
        <v>79</v>
      </c>
      <c r="H129" s="35">
        <v>2928.2</v>
      </c>
      <c r="I129" s="26">
        <f t="shared" si="8"/>
        <v>231327.8</v>
      </c>
      <c r="J129" s="27">
        <f>'1-ОС'!P129</f>
        <v>79</v>
      </c>
      <c r="K129" s="25">
        <f t="shared" si="9"/>
        <v>2928.2</v>
      </c>
      <c r="L129" s="27">
        <f t="shared" si="10"/>
        <v>231327.8</v>
      </c>
      <c r="M129" s="27"/>
      <c r="N129" s="25">
        <f t="shared" si="11"/>
        <v>2928.2</v>
      </c>
      <c r="O129" s="27">
        <f t="shared" si="12"/>
        <v>0</v>
      </c>
      <c r="P129" s="27">
        <f t="shared" si="13"/>
        <v>79</v>
      </c>
      <c r="Q129" s="25">
        <f t="shared" si="14"/>
        <v>2928.2</v>
      </c>
      <c r="R129" s="26">
        <f t="shared" si="15"/>
        <v>231327.8</v>
      </c>
      <c r="S129" s="39" t="s">
        <v>148</v>
      </c>
      <c r="T129" s="51" t="s">
        <v>148</v>
      </c>
    </row>
    <row r="130" spans="1:21" s="16" customFormat="1" ht="25.5" x14ac:dyDescent="0.2">
      <c r="B130" s="48"/>
      <c r="C130" s="48"/>
      <c r="D130" s="94"/>
      <c r="E130" s="33" t="s">
        <v>143</v>
      </c>
      <c r="F130" s="23" t="s">
        <v>29</v>
      </c>
      <c r="G130" s="25">
        <v>1</v>
      </c>
      <c r="H130" s="35">
        <v>3460.6</v>
      </c>
      <c r="I130" s="26">
        <f t="shared" si="8"/>
        <v>3460.6</v>
      </c>
      <c r="J130" s="27">
        <f>'1-ОС'!P130</f>
        <v>1</v>
      </c>
      <c r="K130" s="25">
        <f t="shared" si="9"/>
        <v>3460.6</v>
      </c>
      <c r="L130" s="27">
        <f t="shared" si="10"/>
        <v>3460.6</v>
      </c>
      <c r="M130" s="27"/>
      <c r="N130" s="25">
        <f t="shared" si="11"/>
        <v>3460.6</v>
      </c>
      <c r="O130" s="27">
        <f t="shared" si="12"/>
        <v>0</v>
      </c>
      <c r="P130" s="27">
        <f t="shared" si="13"/>
        <v>1</v>
      </c>
      <c r="Q130" s="25">
        <f t="shared" si="14"/>
        <v>3460.6</v>
      </c>
      <c r="R130" s="26">
        <f t="shared" si="15"/>
        <v>3460.6</v>
      </c>
      <c r="S130" s="39" t="s">
        <v>148</v>
      </c>
      <c r="T130" s="51" t="s">
        <v>148</v>
      </c>
    </row>
    <row r="131" spans="1:21" s="16" customFormat="1" ht="26.25" customHeight="1" x14ac:dyDescent="0.2">
      <c r="B131" s="86" t="s">
        <v>19</v>
      </c>
      <c r="C131" s="87"/>
      <c r="D131" s="87"/>
      <c r="E131" s="88"/>
      <c r="F131" s="15"/>
      <c r="G131" s="20"/>
      <c r="H131" s="20"/>
      <c r="I131" s="21">
        <f>SUM(I14:I130)</f>
        <v>12501555.520000001</v>
      </c>
      <c r="J131" s="22"/>
      <c r="K131" s="20"/>
      <c r="L131" s="21">
        <f>SUM(L14:L130)</f>
        <v>10940706.520000001</v>
      </c>
      <c r="M131" s="22"/>
      <c r="N131" s="20"/>
      <c r="O131" s="21">
        <f>ROUND(SUM(O14:O130),2)</f>
        <v>1700286.84</v>
      </c>
      <c r="P131" s="22"/>
      <c r="Q131" s="20"/>
      <c r="R131" s="21">
        <f>SUM(R14:R130)</f>
        <v>9240419.6799999997</v>
      </c>
      <c r="S131" s="42"/>
    </row>
    <row r="132" spans="1:21" ht="26.25" customHeight="1" x14ac:dyDescent="0.25">
      <c r="E132" s="46" t="s">
        <v>10</v>
      </c>
      <c r="F132" s="46"/>
      <c r="G132" s="46"/>
      <c r="H132" s="2"/>
      <c r="K132" s="89" t="s">
        <v>12</v>
      </c>
      <c r="L132" s="89"/>
      <c r="M132" s="89"/>
      <c r="S132" s="2"/>
    </row>
    <row r="133" spans="1:21" ht="25.5" customHeight="1" x14ac:dyDescent="0.25">
      <c r="E133" s="90" t="s">
        <v>18</v>
      </c>
      <c r="F133" s="90"/>
      <c r="G133" s="90"/>
      <c r="H133" s="46"/>
      <c r="K133" s="90" t="s">
        <v>17</v>
      </c>
      <c r="L133" s="90"/>
      <c r="M133" s="90"/>
      <c r="N133" s="90"/>
      <c r="S133" s="2"/>
    </row>
    <row r="134" spans="1:21" ht="59.25" customHeight="1" x14ac:dyDescent="0.25">
      <c r="E134" s="19" t="s">
        <v>22</v>
      </c>
      <c r="F134" s="17"/>
      <c r="K134" s="91" t="s">
        <v>163</v>
      </c>
      <c r="L134" s="91"/>
      <c r="M134" s="91"/>
      <c r="N134" s="91"/>
      <c r="S134" s="2"/>
    </row>
    <row r="135" spans="1:21" s="4" customFormat="1" ht="15.75" customHeight="1" x14ac:dyDescent="0.25">
      <c r="A135" s="2"/>
      <c r="B135" s="2"/>
      <c r="C135" s="2"/>
      <c r="D135" s="2"/>
      <c r="E135" s="85" t="s">
        <v>23</v>
      </c>
      <c r="F135" s="85"/>
      <c r="G135" s="85"/>
      <c r="H135" s="85"/>
      <c r="I135" s="85"/>
      <c r="J135" s="6"/>
      <c r="K135" s="85" t="s">
        <v>20</v>
      </c>
      <c r="L135" s="85"/>
      <c r="M135" s="85"/>
      <c r="N135" s="85"/>
      <c r="O135" s="85"/>
      <c r="Q135" s="5"/>
      <c r="R135" s="5"/>
      <c r="S135" s="2"/>
      <c r="U135" s="2"/>
    </row>
    <row r="136" spans="1:21" s="4" customFormat="1" ht="9" customHeight="1" x14ac:dyDescent="0.25">
      <c r="A136" s="2"/>
      <c r="B136" s="2"/>
      <c r="C136" s="2"/>
      <c r="D136" s="2"/>
      <c r="E136" s="45" t="s">
        <v>11</v>
      </c>
      <c r="F136" s="17"/>
      <c r="H136" s="5"/>
      <c r="I136" s="5"/>
      <c r="J136" s="6"/>
      <c r="K136" s="5"/>
      <c r="L136" s="18" t="s">
        <v>11</v>
      </c>
      <c r="N136" s="5"/>
      <c r="O136" s="5"/>
      <c r="Q136" s="5"/>
      <c r="R136" s="5"/>
      <c r="S136" s="37"/>
      <c r="U136" s="2"/>
    </row>
    <row r="138" spans="1:21" x14ac:dyDescent="0.25">
      <c r="M138" s="5"/>
      <c r="S138" s="43"/>
    </row>
  </sheetData>
  <autoFilter ref="B13:R136"/>
  <mergeCells count="17">
    <mergeCell ref="K132:M132"/>
    <mergeCell ref="I2:K2"/>
    <mergeCell ref="B6:R6"/>
    <mergeCell ref="G12:I12"/>
    <mergeCell ref="J12:L12"/>
    <mergeCell ref="M12:O12"/>
    <mergeCell ref="P12:R12"/>
    <mergeCell ref="D14:D17"/>
    <mergeCell ref="D18:D20"/>
    <mergeCell ref="D21:D81"/>
    <mergeCell ref="D82:D130"/>
    <mergeCell ref="B131:E131"/>
    <mergeCell ref="E133:G133"/>
    <mergeCell ref="K133:N133"/>
    <mergeCell ref="K134:N134"/>
    <mergeCell ref="E135:I135"/>
    <mergeCell ref="K135:O135"/>
  </mergeCells>
  <pageMargins left="0.7" right="0.7" top="0.75" bottom="0.75" header="0.3" footer="0.3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view="pageBreakPreview" zoomScale="70" zoomScaleNormal="55" zoomScaleSheetLayoutView="70" workbookViewId="0">
      <selection activeCell="AA20" sqref="AA20"/>
    </sheetView>
  </sheetViews>
  <sheetFormatPr defaultColWidth="9.140625" defaultRowHeight="18.75" x14ac:dyDescent="0.3"/>
  <cols>
    <col min="1" max="1" width="7.85546875" style="53" bestFit="1" customWidth="1"/>
    <col min="2" max="4" width="15.28515625" style="53" customWidth="1"/>
    <col min="5" max="5" width="53.28515625" style="53" customWidth="1"/>
    <col min="6" max="6" width="9.5703125" style="53" customWidth="1"/>
    <col min="7" max="7" width="12" style="54" customWidth="1"/>
    <col min="8" max="8" width="17.85546875" style="55" customWidth="1"/>
    <col min="9" max="9" width="14.140625" style="55" customWidth="1"/>
    <col min="10" max="10" width="12" style="56" customWidth="1"/>
    <col min="11" max="11" width="13" style="55" customWidth="1"/>
    <col min="12" max="12" width="14.42578125" style="55" customWidth="1"/>
    <col min="13" max="13" width="12" style="54" customWidth="1"/>
    <col min="14" max="14" width="13.42578125" style="55" customWidth="1"/>
    <col min="15" max="15" width="13.85546875" style="55" customWidth="1"/>
    <col min="16" max="16" width="12" style="54" customWidth="1"/>
    <col min="17" max="17" width="12.85546875" style="55" customWidth="1"/>
    <col min="18" max="18" width="13.5703125" style="55" bestFit="1" customWidth="1"/>
    <col min="19" max="16384" width="9.140625" style="53"/>
  </cols>
  <sheetData>
    <row r="1" spans="2:18" x14ac:dyDescent="0.3">
      <c r="B1" s="53" t="s">
        <v>180</v>
      </c>
      <c r="R1" s="57" t="s">
        <v>178</v>
      </c>
    </row>
    <row r="2" spans="2:18" x14ac:dyDescent="0.3">
      <c r="I2" s="101"/>
      <c r="J2" s="101"/>
      <c r="K2" s="101"/>
      <c r="R2" s="57" t="s">
        <v>179</v>
      </c>
    </row>
    <row r="3" spans="2:18" x14ac:dyDescent="0.3">
      <c r="B3" s="101" t="s">
        <v>177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2:18" x14ac:dyDescent="0.3">
      <c r="B4" s="101" t="s">
        <v>195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</row>
    <row r="5" spans="2:18" x14ac:dyDescent="0.3">
      <c r="R5" s="58"/>
    </row>
    <row r="6" spans="2:18" x14ac:dyDescent="0.3">
      <c r="B6" s="103" t="s">
        <v>184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</row>
    <row r="7" spans="2:18" x14ac:dyDescent="0.3">
      <c r="B7" s="103" t="s">
        <v>185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</row>
    <row r="8" spans="2:18" x14ac:dyDescent="0.3">
      <c r="B8" s="59" t="s">
        <v>193</v>
      </c>
      <c r="D8" s="60"/>
      <c r="G8" s="53"/>
      <c r="H8" s="53"/>
      <c r="I8" s="54"/>
      <c r="J8" s="55"/>
      <c r="L8" s="56"/>
      <c r="M8" s="55"/>
      <c r="O8" s="54"/>
      <c r="P8" s="55"/>
      <c r="R8" s="54"/>
    </row>
    <row r="9" spans="2:18" x14ac:dyDescent="0.3">
      <c r="B9" s="59" t="s">
        <v>182</v>
      </c>
      <c r="D9" s="61"/>
      <c r="G9" s="53"/>
      <c r="H9" s="53"/>
      <c r="I9" s="54"/>
      <c r="J9" s="55"/>
      <c r="L9" s="56"/>
      <c r="M9" s="55"/>
      <c r="O9" s="54"/>
      <c r="P9" s="55"/>
      <c r="R9" s="54"/>
    </row>
    <row r="10" spans="2:18" x14ac:dyDescent="0.3">
      <c r="B10" s="59" t="s">
        <v>183</v>
      </c>
      <c r="D10" s="61"/>
      <c r="G10" s="53"/>
      <c r="H10" s="53"/>
      <c r="I10" s="54"/>
      <c r="J10" s="55"/>
      <c r="L10" s="56"/>
      <c r="M10" s="55"/>
      <c r="O10" s="54"/>
      <c r="P10" s="55"/>
      <c r="R10" s="54"/>
    </row>
    <row r="11" spans="2:18" x14ac:dyDescent="0.3">
      <c r="B11" s="59" t="s">
        <v>186</v>
      </c>
      <c r="D11" s="61"/>
      <c r="G11" s="53"/>
      <c r="H11" s="53"/>
      <c r="I11" s="54"/>
      <c r="J11" s="55"/>
      <c r="L11" s="56"/>
      <c r="M11" s="55"/>
      <c r="O11" s="54"/>
      <c r="P11" s="55"/>
      <c r="R11" s="54"/>
    </row>
    <row r="12" spans="2:18" x14ac:dyDescent="0.3">
      <c r="B12" s="62"/>
    </row>
    <row r="13" spans="2:18" s="63" customFormat="1" x14ac:dyDescent="0.25">
      <c r="B13" s="102" t="s">
        <v>13</v>
      </c>
      <c r="C13" s="102" t="s">
        <v>14</v>
      </c>
      <c r="D13" s="102" t="s">
        <v>15</v>
      </c>
      <c r="E13" s="102" t="s">
        <v>5</v>
      </c>
      <c r="F13" s="64"/>
      <c r="G13" s="102" t="s">
        <v>1</v>
      </c>
      <c r="H13" s="102"/>
      <c r="I13" s="102"/>
      <c r="J13" s="102" t="s">
        <v>2</v>
      </c>
      <c r="K13" s="102"/>
      <c r="L13" s="102"/>
      <c r="M13" s="102" t="s">
        <v>3</v>
      </c>
      <c r="N13" s="102"/>
      <c r="O13" s="102"/>
      <c r="P13" s="102" t="s">
        <v>4</v>
      </c>
      <c r="Q13" s="102"/>
      <c r="R13" s="102"/>
    </row>
    <row r="14" spans="2:18" s="63" customFormat="1" ht="37.5" x14ac:dyDescent="0.25">
      <c r="B14" s="102"/>
      <c r="C14" s="102"/>
      <c r="D14" s="102"/>
      <c r="E14" s="102"/>
      <c r="F14" s="64" t="s">
        <v>6</v>
      </c>
      <c r="G14" s="64" t="s">
        <v>7</v>
      </c>
      <c r="H14" s="65" t="s">
        <v>8</v>
      </c>
      <c r="I14" s="65" t="s">
        <v>9</v>
      </c>
      <c r="J14" s="66" t="s">
        <v>7</v>
      </c>
      <c r="K14" s="65" t="s">
        <v>8</v>
      </c>
      <c r="L14" s="65" t="s">
        <v>9</v>
      </c>
      <c r="M14" s="64" t="s">
        <v>7</v>
      </c>
      <c r="N14" s="65" t="s">
        <v>8</v>
      </c>
      <c r="O14" s="65" t="s">
        <v>9</v>
      </c>
      <c r="P14" s="64" t="s">
        <v>7</v>
      </c>
      <c r="Q14" s="65" t="s">
        <v>8</v>
      </c>
      <c r="R14" s="65" t="s">
        <v>9</v>
      </c>
    </row>
    <row r="15" spans="2:18" s="63" customFormat="1" x14ac:dyDescent="0.3">
      <c r="B15" s="64"/>
      <c r="C15" s="64"/>
      <c r="D15" s="67"/>
      <c r="E15" s="68"/>
      <c r="F15" s="68"/>
      <c r="G15" s="69"/>
      <c r="H15" s="69"/>
      <c r="I15" s="70"/>
      <c r="J15" s="70"/>
      <c r="K15" s="69"/>
      <c r="L15" s="70"/>
      <c r="M15" s="70"/>
      <c r="N15" s="69"/>
      <c r="O15" s="70"/>
      <c r="P15" s="70"/>
      <c r="Q15" s="69"/>
      <c r="R15" s="70"/>
    </row>
    <row r="16" spans="2:18" s="63" customFormat="1" x14ac:dyDescent="0.3">
      <c r="B16" s="64"/>
      <c r="C16" s="64"/>
      <c r="D16" s="71"/>
      <c r="E16" s="72"/>
      <c r="F16" s="68"/>
      <c r="G16" s="69"/>
      <c r="H16" s="73"/>
      <c r="I16" s="70"/>
      <c r="J16" s="70"/>
      <c r="K16" s="69"/>
      <c r="L16" s="70"/>
      <c r="M16" s="70"/>
      <c r="N16" s="69"/>
      <c r="O16" s="70"/>
      <c r="P16" s="70"/>
      <c r="Q16" s="69"/>
      <c r="R16" s="70"/>
    </row>
    <row r="17" spans="1:18" s="63" customFormat="1" x14ac:dyDescent="0.3">
      <c r="B17" s="64"/>
      <c r="C17" s="64"/>
      <c r="D17" s="71"/>
      <c r="E17" s="72"/>
      <c r="F17" s="68"/>
      <c r="G17" s="69"/>
      <c r="H17" s="73"/>
      <c r="I17" s="70"/>
      <c r="J17" s="70"/>
      <c r="K17" s="69"/>
      <c r="L17" s="70"/>
      <c r="M17" s="70"/>
      <c r="N17" s="69"/>
      <c r="O17" s="70"/>
      <c r="P17" s="70"/>
      <c r="Q17" s="69"/>
      <c r="R17" s="70"/>
    </row>
    <row r="18" spans="1:18" s="63" customFormat="1" x14ac:dyDescent="0.3">
      <c r="B18" s="98" t="s">
        <v>181</v>
      </c>
      <c r="C18" s="98"/>
      <c r="D18" s="98"/>
      <c r="E18" s="98"/>
      <c r="F18" s="74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</row>
    <row r="19" spans="1:18" ht="26.25" customHeight="1" x14ac:dyDescent="0.3">
      <c r="E19" s="76"/>
      <c r="F19" s="76"/>
      <c r="G19" s="76"/>
      <c r="H19" s="53"/>
      <c r="K19" s="99"/>
      <c r="L19" s="99"/>
      <c r="M19" s="99"/>
    </row>
    <row r="20" spans="1:18" x14ac:dyDescent="0.3">
      <c r="B20" s="60" t="s">
        <v>187</v>
      </c>
      <c r="E20" s="100"/>
      <c r="F20" s="100"/>
      <c r="G20" s="100"/>
      <c r="H20" s="76"/>
      <c r="J20" s="60" t="s">
        <v>187</v>
      </c>
      <c r="K20" s="53"/>
      <c r="L20" s="53"/>
      <c r="M20" s="100"/>
      <c r="N20" s="100"/>
      <c r="O20" s="100"/>
      <c r="P20" s="76"/>
    </row>
    <row r="21" spans="1:18" x14ac:dyDescent="0.3">
      <c r="B21" s="60" t="s">
        <v>188</v>
      </c>
      <c r="E21" s="77"/>
      <c r="F21" s="78"/>
      <c r="J21" s="60" t="s">
        <v>194</v>
      </c>
      <c r="K21" s="53"/>
      <c r="L21" s="53"/>
      <c r="M21" s="77"/>
      <c r="N21" s="78"/>
      <c r="O21" s="54"/>
      <c r="P21" s="55"/>
    </row>
    <row r="22" spans="1:18" s="54" customFormat="1" ht="15.75" customHeight="1" x14ac:dyDescent="0.3">
      <c r="A22" s="53"/>
      <c r="B22" s="60" t="s">
        <v>189</v>
      </c>
      <c r="C22" s="53"/>
      <c r="D22" s="53"/>
      <c r="E22" s="105"/>
      <c r="F22" s="105"/>
      <c r="G22" s="105"/>
      <c r="H22" s="105"/>
      <c r="I22" s="105"/>
      <c r="J22" s="60"/>
      <c r="K22" s="53"/>
      <c r="L22" s="53"/>
      <c r="M22" s="105"/>
      <c r="N22" s="105"/>
      <c r="O22" s="105"/>
      <c r="P22" s="105"/>
      <c r="Q22" s="105"/>
      <c r="R22" s="55"/>
    </row>
    <row r="23" spans="1:18" s="54" customFormat="1" ht="9" customHeight="1" x14ac:dyDescent="0.3">
      <c r="A23" s="53"/>
      <c r="B23" s="60"/>
      <c r="C23" s="53"/>
      <c r="D23" s="53"/>
      <c r="E23" s="79"/>
      <c r="F23" s="78"/>
      <c r="H23" s="55"/>
      <c r="I23" s="55"/>
      <c r="J23" s="60"/>
      <c r="K23" s="53"/>
      <c r="L23" s="53"/>
      <c r="M23" s="79"/>
      <c r="N23" s="78"/>
      <c r="P23" s="55"/>
      <c r="Q23" s="55"/>
      <c r="R23" s="55"/>
    </row>
    <row r="24" spans="1:18" x14ac:dyDescent="0.3">
      <c r="B24" s="60" t="s">
        <v>192</v>
      </c>
      <c r="J24" s="60" t="s">
        <v>192</v>
      </c>
      <c r="K24" s="53"/>
      <c r="L24" s="53"/>
      <c r="M24" s="53"/>
      <c r="N24" s="53"/>
      <c r="O24" s="54"/>
      <c r="P24" s="55"/>
    </row>
    <row r="25" spans="1:18" x14ac:dyDescent="0.3">
      <c r="B25" s="60"/>
      <c r="J25" s="60"/>
      <c r="K25" s="53"/>
      <c r="L25" s="53"/>
      <c r="M25" s="53"/>
      <c r="N25" s="53"/>
      <c r="O25" s="54"/>
      <c r="P25" s="55"/>
    </row>
    <row r="26" spans="1:18" x14ac:dyDescent="0.3">
      <c r="B26" s="80" t="s">
        <v>191</v>
      </c>
      <c r="J26" s="80" t="s">
        <v>191</v>
      </c>
      <c r="K26" s="53"/>
      <c r="L26" s="53"/>
      <c r="M26" s="53"/>
      <c r="N26" s="53"/>
      <c r="O26" s="54"/>
      <c r="P26" s="55"/>
    </row>
    <row r="27" spans="1:18" x14ac:dyDescent="0.3">
      <c r="B27" s="104" t="s">
        <v>190</v>
      </c>
      <c r="C27" s="104"/>
      <c r="D27" s="104"/>
      <c r="J27" s="104" t="s">
        <v>190</v>
      </c>
      <c r="K27" s="104"/>
      <c r="L27" s="104"/>
      <c r="M27" s="53"/>
      <c r="N27" s="53"/>
      <c r="O27" s="54"/>
      <c r="P27" s="55"/>
    </row>
    <row r="30" spans="1:18" s="81" customFormat="1" ht="20.25" x14ac:dyDescent="0.3">
      <c r="B30" s="106" t="s">
        <v>199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</row>
    <row r="31" spans="1:18" s="81" customFormat="1" ht="20.25" x14ac:dyDescent="0.3">
      <c r="G31" s="82"/>
      <c r="H31" s="83"/>
      <c r="I31" s="83"/>
      <c r="J31" s="84"/>
      <c r="K31" s="83"/>
      <c r="L31" s="83"/>
      <c r="M31" s="82" t="s">
        <v>12</v>
      </c>
      <c r="N31" s="83"/>
      <c r="O31" s="83"/>
      <c r="P31" s="82"/>
      <c r="Q31" s="83"/>
      <c r="R31" s="83"/>
    </row>
    <row r="32" spans="1:18" s="81" customFormat="1" ht="20.25" x14ac:dyDescent="0.3">
      <c r="E32" s="82" t="s">
        <v>10</v>
      </c>
      <c r="G32" s="82"/>
      <c r="H32" s="83"/>
      <c r="I32" s="83"/>
      <c r="J32" s="84"/>
      <c r="K32" s="83"/>
      <c r="L32" s="83"/>
      <c r="M32" s="82"/>
      <c r="N32" s="83"/>
      <c r="O32" s="83"/>
      <c r="P32" s="82"/>
      <c r="Q32" s="83"/>
      <c r="R32" s="83"/>
    </row>
    <row r="33" spans="5:18" s="81" customFormat="1" ht="20.25" x14ac:dyDescent="0.3">
      <c r="E33" s="81" t="s">
        <v>189</v>
      </c>
      <c r="G33" s="82"/>
      <c r="H33" s="83"/>
      <c r="I33" s="83"/>
      <c r="J33" s="84"/>
      <c r="K33" s="83"/>
      <c r="L33" s="83"/>
      <c r="M33" s="82"/>
      <c r="N33" s="83"/>
      <c r="O33" s="83"/>
      <c r="P33" s="82"/>
      <c r="Q33" s="83"/>
      <c r="R33" s="83"/>
    </row>
    <row r="34" spans="5:18" s="81" customFormat="1" ht="20.25" x14ac:dyDescent="0.3">
      <c r="E34" s="81" t="s">
        <v>196</v>
      </c>
      <c r="G34" s="82"/>
      <c r="H34" s="83"/>
      <c r="I34" s="83"/>
      <c r="J34" s="84"/>
      <c r="K34" s="83"/>
      <c r="L34" s="83"/>
      <c r="M34" s="82"/>
      <c r="N34" s="83"/>
      <c r="O34" s="83"/>
      <c r="P34" s="82"/>
      <c r="Q34" s="83"/>
      <c r="R34" s="83"/>
    </row>
    <row r="35" spans="5:18" s="81" customFormat="1" ht="20.25" x14ac:dyDescent="0.3">
      <c r="G35" s="82"/>
      <c r="H35" s="83"/>
      <c r="I35" s="83"/>
      <c r="J35" s="84"/>
      <c r="K35" s="83"/>
      <c r="L35" s="83"/>
      <c r="M35" s="82"/>
      <c r="N35" s="83"/>
      <c r="O35" s="83"/>
      <c r="P35" s="82"/>
      <c r="Q35" s="83"/>
      <c r="R35" s="83"/>
    </row>
    <row r="36" spans="5:18" s="81" customFormat="1" ht="20.25" x14ac:dyDescent="0.3">
      <c r="E36" s="81" t="s">
        <v>197</v>
      </c>
      <c r="G36" s="82"/>
      <c r="H36" s="83"/>
      <c r="I36" s="83"/>
      <c r="J36" s="84"/>
      <c r="K36" s="83"/>
      <c r="L36" s="83"/>
      <c r="M36" s="82" t="s">
        <v>198</v>
      </c>
      <c r="N36" s="83"/>
      <c r="O36" s="83"/>
      <c r="P36" s="82"/>
      <c r="Q36" s="83"/>
      <c r="R36" s="83"/>
    </row>
    <row r="37" spans="5:18" s="81" customFormat="1" ht="20.25" x14ac:dyDescent="0.3">
      <c r="E37" s="81" t="s">
        <v>11</v>
      </c>
      <c r="G37" s="82"/>
      <c r="H37" s="83"/>
      <c r="I37" s="83"/>
      <c r="J37" s="84"/>
      <c r="K37" s="83"/>
      <c r="L37" s="83"/>
      <c r="M37" s="81" t="s">
        <v>11</v>
      </c>
      <c r="N37" s="83"/>
      <c r="O37" s="83"/>
      <c r="P37" s="82"/>
      <c r="Q37" s="83"/>
      <c r="R37" s="83"/>
    </row>
    <row r="38" spans="5:18" s="81" customFormat="1" ht="20.25" x14ac:dyDescent="0.3">
      <c r="G38" s="82"/>
      <c r="H38" s="83"/>
      <c r="I38" s="83"/>
      <c r="J38" s="84"/>
      <c r="K38" s="83"/>
      <c r="L38" s="83"/>
      <c r="M38" s="82"/>
      <c r="N38" s="83"/>
      <c r="O38" s="83"/>
      <c r="P38" s="82"/>
      <c r="Q38" s="83"/>
      <c r="R38" s="83"/>
    </row>
  </sheetData>
  <mergeCells count="22">
    <mergeCell ref="B30:R30"/>
    <mergeCell ref="B27:D27"/>
    <mergeCell ref="M20:O20"/>
    <mergeCell ref="M22:Q22"/>
    <mergeCell ref="J27:L27"/>
    <mergeCell ref="E22:I22"/>
    <mergeCell ref="I2:K2"/>
    <mergeCell ref="G13:I13"/>
    <mergeCell ref="J13:L13"/>
    <mergeCell ref="M13:O13"/>
    <mergeCell ref="P13:R13"/>
    <mergeCell ref="B6:R6"/>
    <mergeCell ref="B7:R7"/>
    <mergeCell ref="B13:B14"/>
    <mergeCell ref="C13:C14"/>
    <mergeCell ref="D13:D14"/>
    <mergeCell ref="E13:E14"/>
    <mergeCell ref="B18:E18"/>
    <mergeCell ref="K19:M19"/>
    <mergeCell ref="E20:G20"/>
    <mergeCell ref="B3:R3"/>
    <mergeCell ref="B4:R4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1-ОС</vt:lpstr>
      <vt:lpstr>2-ОС</vt:lpstr>
      <vt:lpstr>3-ОС</vt:lpstr>
      <vt:lpstr>'3-ОС'!Область_печати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2019-02-19T12:50:44Z</dcterms:modified>
</cp:coreProperties>
</file>